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590" windowWidth="11865" windowHeight="6390" tabRatio="879"/>
  </bookViews>
  <sheets>
    <sheet name="Introduction" sheetId="13" r:id="rId1"/>
    <sheet name="Dev Cost Budget %(A)" sheetId="1" r:id="rId2"/>
    <sheet name="Sources of Funds (A-1)" sheetId="14" r:id="rId3"/>
    <sheet name="Rent Summary %(B)" sheetId="2" r:id="rId4"/>
    <sheet name="OP Exp %(C)" sheetId="4" r:id="rId5"/>
    <sheet name="CF Projection (C-1)" sheetId="16" r:id="rId6"/>
    <sheet name="Cost Breakdown %(D)" sheetId="5" r:id="rId7"/>
    <sheet name="Project Schedule(E)" sheetId="6" r:id="rId8"/>
    <sheet name="LIHTC Estimate (F)" sheetId="7" r:id="rId9"/>
    <sheet name="Set-Aside(G)" sheetId="8" r:id="rId10"/>
    <sheet name="Sched (H) " sheetId="9" r:id="rId11"/>
    <sheet name="Sched (I)" sheetId="12" r:id="rId12"/>
  </sheets>
  <externalReferences>
    <externalReference r:id="rId13"/>
  </externalReferences>
  <definedNames>
    <definedName name="_1">#N/A</definedName>
    <definedName name="_2">#N/A</definedName>
    <definedName name="_Regression_Int" localSheetId="1" hidden="1">1</definedName>
    <definedName name="_Regression_Int" localSheetId="3" hidden="1">1</definedName>
    <definedName name="aform">'[1]Data Setup'!#REF!</definedName>
    <definedName name="ALL" localSheetId="1">'Dev Cost Budget %(A)'!$A$5:$H$100</definedName>
    <definedName name="ALL">#N/A</definedName>
    <definedName name="ama">'[1]Data Setup'!#REF!</definedName>
    <definedName name="amb">'[1]Data Setup'!#REF!</definedName>
    <definedName name="amc">'[1]Data Setup'!#REF!</definedName>
    <definedName name="AMD">'[1]Data Setup'!#REF!</definedName>
    <definedName name="AME">'[1]Data Setup'!#REF!</definedName>
    <definedName name="amf">'[1]Data Setup'!#REF!</definedName>
    <definedName name="amg">'[1]Data Setup'!#REF!</definedName>
    <definedName name="amh">'[1]Data Setup'!#REF!</definedName>
    <definedName name="ami">'[1]Data Setup'!#REF!</definedName>
    <definedName name="AMORT">'[1]Data Setup'!#REF!</definedName>
    <definedName name="bform">'[1]Data Setup'!#REF!</definedName>
    <definedName name="cert1">'[1]Data Setup'!#REF!</definedName>
    <definedName name="cf">'[1]Data Setup'!#REF!</definedName>
    <definedName name="close">'[1]Data Setup'!#REF!</definedName>
    <definedName name="COI">'[1]Data Setup'!#REF!</definedName>
    <definedName name="cost">'[1]Data Setup'!#REF!</definedName>
    <definedName name="costcert">'[1]Data Setup'!#REF!</definedName>
    <definedName name="costcert2">'[1]Data Setup'!#REF!</definedName>
    <definedName name="COSTS">'[1]Data Setup'!#REF!</definedName>
    <definedName name="costtax">'[1]Data Setup'!#REF!</definedName>
    <definedName name="DC">'[1]Data Setup'!#REF!</definedName>
    <definedName name="detail">'[1]Data Setup'!#REF!</definedName>
    <definedName name="devbud">'[1]Data Setup'!#REF!</definedName>
    <definedName name="ENDBAL">'[1]Data Setup'!#REF!</definedName>
    <definedName name="EQUIP">'Rent Summary %(B)'!$H$99</definedName>
    <definedName name="EXD">'[1]Data Setup'!#REF!</definedName>
    <definedName name="FNMA">'[1]Data Setup'!#REF!</definedName>
    <definedName name="fnma1">'[1]Data Setup'!#REF!</definedName>
    <definedName name="fnma2">'[1]Data Setup'!#REF!</definedName>
    <definedName name="formII">'[1]Data Setup'!#REF!</definedName>
    <definedName name="formIII">'[1]Data Setup'!#REF!</definedName>
    <definedName name="HOMELOAN">'[1]Data Setup'!#REF!</definedName>
    <definedName name="landloan">'[1]Data Setup'!#REF!</definedName>
    <definedName name="lu">'[1]Data Setup'!#REF!</definedName>
    <definedName name="MINRENT">'[1]Data Setup'!#REF!</definedName>
    <definedName name="ops" localSheetId="5">'[1]Data Setup'!#REF!</definedName>
    <definedName name="OPS" localSheetId="3">#N/A</definedName>
    <definedName name="OPS">'OP Exp %(C)'!$A$2:$I$75</definedName>
    <definedName name="payout">'[1]Data Setup'!#REF!</definedName>
    <definedName name="primero">'[1]Data Setup'!#REF!</definedName>
    <definedName name="_xlnm.Print_Area" localSheetId="6">'Cost Breakdown %(D)'!$A$1:$H$48</definedName>
    <definedName name="_xlnm.Print_Area" localSheetId="1">'Dev Cost Budget %(A)'!$A$1:$I$103,'Dev Cost Budget %(A)'!$L$8:$T$103</definedName>
    <definedName name="_xlnm.Print_Area" localSheetId="4">'OP Exp %(C)'!$A$1:$I$77</definedName>
    <definedName name="_xlnm.Print_Area" localSheetId="3">'Rent Summary %(B)'!$A$1:$H$100</definedName>
    <definedName name="_xlnm.Print_Area" localSheetId="10">'Sched (H) '!$A$1:$J$53</definedName>
    <definedName name="_xlnm.Print_Area" localSheetId="11">'Sched (I)'!$A$1:$K$48</definedName>
    <definedName name="_xlnm.Print_Area">'OP Exp %(C)'!$A$1:$I$75</definedName>
    <definedName name="Print_Area_MI" localSheetId="1">'Dev Cost Budget %(A)'!#REF!</definedName>
    <definedName name="Print_Area_MI" localSheetId="4">'OP Exp %(C)'!$A$1:$I$75</definedName>
    <definedName name="Print_Area_MI" localSheetId="3">'Rent Summary %(B)'!$A$1:$T$80</definedName>
    <definedName name="PRINT_AREA_MI">'OP Exp %(C)'!$A$1:$I$75</definedName>
    <definedName name="_xlnm.Print_Titles" localSheetId="1">'Dev Cost Budget %(A)'!$1:$9</definedName>
    <definedName name="rents" localSheetId="5">'[1]Data Setup'!#REF!</definedName>
    <definedName name="RENTS">'Rent Summary %(B)'!$C$1:$D$164</definedName>
    <definedName name="run">'[1]Data Setup'!#REF!</definedName>
    <definedName name="runamort">'[1]Data Setup'!#REF!</definedName>
    <definedName name="RUNFORM">'[1]Data Setup'!#REF!</definedName>
    <definedName name="runit">'[1]Data Setup'!#REF!</definedName>
    <definedName name="second">'[1]Data Setup'!#REF!</definedName>
    <definedName name="SUMRY">'[1]Data Setup'!#REF!</definedName>
    <definedName name="TEMP">'[1]Data Setup'!#REF!</definedName>
    <definedName name="WebServiceURL">#REF!</definedName>
  </definedNames>
  <calcPr calcId="145621"/>
</workbook>
</file>

<file path=xl/calcChain.xml><?xml version="1.0" encoding="utf-8"?>
<calcChain xmlns="http://schemas.openxmlformats.org/spreadsheetml/2006/main">
  <c r="F11" i="2" l="1"/>
  <c r="F12" i="2"/>
  <c r="F21" i="2"/>
  <c r="F22" i="2" s="1"/>
  <c r="F31" i="2"/>
  <c r="F32" i="2" s="1"/>
  <c r="F41" i="2"/>
  <c r="F42" i="2"/>
  <c r="F51" i="2"/>
  <c r="F52" i="2" s="1"/>
  <c r="F61" i="2"/>
  <c r="F62" i="2" s="1"/>
  <c r="F71" i="2"/>
  <c r="F72" i="2" s="1"/>
  <c r="F81" i="2"/>
  <c r="F82" i="2" s="1"/>
  <c r="F87" i="2"/>
  <c r="F88" i="2"/>
  <c r="F91" i="2"/>
  <c r="H93" i="2"/>
  <c r="F92" i="2" l="1"/>
  <c r="D11" i="7"/>
  <c r="H18" i="5"/>
  <c r="H8" i="2"/>
  <c r="H7" i="2"/>
  <c r="H3" i="2" l="1"/>
  <c r="G87" i="2" l="1"/>
  <c r="G88" i="2"/>
  <c r="D87" i="2"/>
  <c r="E87" i="2"/>
  <c r="D88" i="2"/>
  <c r="E88" i="2"/>
  <c r="C88" i="2"/>
  <c r="C87" i="2"/>
  <c r="B88" i="2"/>
  <c r="B87" i="2"/>
  <c r="G71" i="2" l="1"/>
  <c r="G72" i="2" s="1"/>
  <c r="E71" i="2"/>
  <c r="E72" i="2" s="1"/>
  <c r="D71" i="2"/>
  <c r="D72" i="2" s="1"/>
  <c r="C71" i="2"/>
  <c r="C72" i="2" s="1"/>
  <c r="B71" i="2"/>
  <c r="B72" i="2" s="1"/>
  <c r="H68" i="2"/>
  <c r="H67" i="2"/>
  <c r="H72" i="2" l="1"/>
  <c r="G21" i="2" l="1"/>
  <c r="G22" i="2" s="1"/>
  <c r="E21" i="2"/>
  <c r="E22" i="2" s="1"/>
  <c r="D21" i="2"/>
  <c r="D22" i="2" s="1"/>
  <c r="C21" i="2"/>
  <c r="C22" i="2" s="1"/>
  <c r="B21" i="2"/>
  <c r="B22" i="2" s="1"/>
  <c r="H18" i="2"/>
  <c r="H17" i="2"/>
  <c r="G11" i="2"/>
  <c r="G12" i="2" s="1"/>
  <c r="E11" i="2"/>
  <c r="E12" i="2" s="1"/>
  <c r="D11" i="2"/>
  <c r="D12" i="2" s="1"/>
  <c r="C11" i="2"/>
  <c r="C12" i="2" s="1"/>
  <c r="B11" i="2"/>
  <c r="B12" i="2" s="1"/>
  <c r="G31" i="2"/>
  <c r="G32" i="2" s="1"/>
  <c r="E31" i="2"/>
  <c r="E32" i="2" s="1"/>
  <c r="D31" i="2"/>
  <c r="D32" i="2" s="1"/>
  <c r="C31" i="2"/>
  <c r="C32" i="2" s="1"/>
  <c r="B31" i="2"/>
  <c r="B32" i="2" s="1"/>
  <c r="H28" i="2"/>
  <c r="H27" i="2"/>
  <c r="B3" i="2"/>
  <c r="H22" i="2" l="1"/>
  <c r="H32" i="2"/>
  <c r="H12" i="2"/>
  <c r="E24" i="7" l="1"/>
  <c r="C24" i="7"/>
  <c r="G45" i="5" l="1"/>
  <c r="H45" i="5"/>
  <c r="G44" i="5"/>
  <c r="E44" i="5"/>
  <c r="F44" i="5"/>
  <c r="D44" i="5"/>
  <c r="D39" i="5"/>
  <c r="E39" i="5"/>
  <c r="F39" i="5"/>
  <c r="G39" i="5"/>
  <c r="H39" i="5"/>
  <c r="H34" i="5"/>
  <c r="G34" i="5"/>
  <c r="E34" i="5"/>
  <c r="F34" i="5"/>
  <c r="D34" i="5"/>
  <c r="G18" i="5"/>
  <c r="E18" i="5"/>
  <c r="F18" i="5"/>
  <c r="D18" i="5"/>
  <c r="H87" i="2"/>
  <c r="H77" i="2"/>
  <c r="H57" i="2"/>
  <c r="H47" i="2"/>
  <c r="H37" i="2"/>
  <c r="G98" i="1" l="1"/>
  <c r="G97" i="1"/>
  <c r="F97" i="1"/>
  <c r="E97" i="1"/>
  <c r="D97" i="1"/>
  <c r="C97" i="1"/>
  <c r="E92" i="1"/>
  <c r="D92" i="1"/>
  <c r="E84" i="1"/>
  <c r="D84" i="1"/>
  <c r="C84" i="1"/>
  <c r="G22" i="1"/>
  <c r="F22" i="1"/>
  <c r="F98" i="1" s="1"/>
  <c r="G78" i="1"/>
  <c r="C78" i="1"/>
  <c r="D78" i="1"/>
  <c r="E78" i="1"/>
  <c r="E69" i="1"/>
  <c r="D69" i="1"/>
  <c r="C69" i="1"/>
  <c r="G52" i="1"/>
  <c r="F52" i="1"/>
  <c r="E52" i="1"/>
  <c r="D52" i="1"/>
  <c r="C52" i="1"/>
  <c r="C39" i="1"/>
  <c r="D39" i="1"/>
  <c r="E39" i="1"/>
  <c r="F39" i="1"/>
  <c r="G39" i="1"/>
  <c r="G32" i="1"/>
  <c r="F32" i="1"/>
  <c r="E32" i="1"/>
  <c r="D32" i="1"/>
  <c r="C32" i="1"/>
  <c r="C22" i="1"/>
  <c r="D22" i="1"/>
  <c r="E22" i="1"/>
  <c r="G14" i="1"/>
  <c r="F14" i="1"/>
  <c r="E14" i="1"/>
  <c r="D14" i="1"/>
  <c r="C14" i="1"/>
  <c r="C98" i="1" s="1"/>
  <c r="E85" i="1" l="1"/>
  <c r="D98" i="1"/>
  <c r="C85" i="1"/>
  <c r="E98" i="1"/>
  <c r="D85" i="1"/>
  <c r="H95" i="2"/>
  <c r="H78" i="2"/>
  <c r="H58" i="2"/>
  <c r="B41" i="2"/>
  <c r="B42" i="2" s="1"/>
  <c r="H38" i="2"/>
  <c r="E16" i="14"/>
  <c r="E22" i="14" s="1"/>
  <c r="D16" i="14"/>
  <c r="S94" i="1" l="1"/>
  <c r="S85" i="1"/>
  <c r="S76" i="1"/>
  <c r="S67" i="1"/>
  <c r="S47" i="1"/>
  <c r="S38" i="1"/>
  <c r="S29" i="1"/>
  <c r="S20" i="1"/>
  <c r="G85" i="1"/>
  <c r="F85" i="1"/>
  <c r="F78" i="1"/>
  <c r="C92" i="1"/>
  <c r="G34" i="14" l="1"/>
  <c r="G36" i="14" s="1"/>
  <c r="B30" i="16" l="1"/>
  <c r="B13" i="16"/>
  <c r="C13" i="16" s="1"/>
  <c r="G14" i="4"/>
  <c r="B8" i="4"/>
  <c r="D13" i="16" l="1"/>
  <c r="C14" i="16"/>
  <c r="B14" i="16"/>
  <c r="E13" i="16" l="1"/>
  <c r="D14" i="16"/>
  <c r="F13" i="16" l="1"/>
  <c r="E14" i="16"/>
  <c r="G13" i="16" l="1"/>
  <c r="F14" i="16"/>
  <c r="H13" i="16" l="1"/>
  <c r="G14" i="16"/>
  <c r="I13" i="16" l="1"/>
  <c r="H14" i="16"/>
  <c r="J13" i="16" l="1"/>
  <c r="I14" i="16"/>
  <c r="K13" i="16" l="1"/>
  <c r="J14" i="16"/>
  <c r="L13" i="16" l="1"/>
  <c r="K14" i="16"/>
  <c r="M13" i="16" l="1"/>
  <c r="L14" i="16"/>
  <c r="N13" i="16" l="1"/>
  <c r="M14" i="16"/>
  <c r="O13" i="16" l="1"/>
  <c r="N14" i="16"/>
  <c r="P13" i="16" l="1"/>
  <c r="P14" i="16" s="1"/>
  <c r="O14" i="16"/>
  <c r="I3" i="6" l="1"/>
  <c r="C4" i="7"/>
  <c r="L6" i="16"/>
  <c r="H4" i="4"/>
  <c r="C29" i="16" l="1"/>
  <c r="D29" i="16" s="1"/>
  <c r="E29" i="16" s="1"/>
  <c r="F29" i="16" s="1"/>
  <c r="G29" i="16" s="1"/>
  <c r="H29" i="16" s="1"/>
  <c r="I29" i="16" s="1"/>
  <c r="J29" i="16" s="1"/>
  <c r="K29" i="16" s="1"/>
  <c r="L29" i="16" s="1"/>
  <c r="M29" i="16" s="1"/>
  <c r="N29" i="16" s="1"/>
  <c r="O29" i="16" s="1"/>
  <c r="P29" i="16" s="1"/>
  <c r="C28" i="16"/>
  <c r="D28" i="16" s="1"/>
  <c r="E28" i="16" s="1"/>
  <c r="F28" i="16" s="1"/>
  <c r="G28" i="16" s="1"/>
  <c r="H28" i="16" s="1"/>
  <c r="I28" i="16" s="1"/>
  <c r="J28" i="16" s="1"/>
  <c r="K28" i="16" s="1"/>
  <c r="L28" i="16" s="1"/>
  <c r="M28" i="16" s="1"/>
  <c r="N28" i="16" s="1"/>
  <c r="O28" i="16" s="1"/>
  <c r="P28" i="16" s="1"/>
  <c r="C27" i="16"/>
  <c r="D27" i="16" s="1"/>
  <c r="E27" i="16" s="1"/>
  <c r="F27" i="16" s="1"/>
  <c r="G27" i="16" s="1"/>
  <c r="H27" i="16" s="1"/>
  <c r="I27" i="16" s="1"/>
  <c r="J27" i="16" s="1"/>
  <c r="K27" i="16" s="1"/>
  <c r="L27" i="16" s="1"/>
  <c r="M27" i="16" s="1"/>
  <c r="N27" i="16" s="1"/>
  <c r="O27" i="16" s="1"/>
  <c r="P27" i="16" s="1"/>
  <c r="C26" i="16"/>
  <c r="C8" i="16"/>
  <c r="D8" i="16" s="1"/>
  <c r="E8" i="16" s="1"/>
  <c r="F8" i="16" s="1"/>
  <c r="G8" i="16" s="1"/>
  <c r="H8" i="16" s="1"/>
  <c r="I8" i="16" s="1"/>
  <c r="J8" i="16" s="1"/>
  <c r="K8" i="16" s="1"/>
  <c r="L8" i="16" s="1"/>
  <c r="M8" i="16" s="1"/>
  <c r="N8" i="16" s="1"/>
  <c r="O8" i="16" s="1"/>
  <c r="P8" i="16" s="1"/>
  <c r="G61" i="4"/>
  <c r="B20" i="16" s="1"/>
  <c r="C20" i="16" s="1"/>
  <c r="D20" i="16" s="1"/>
  <c r="E20" i="16" s="1"/>
  <c r="F20" i="16" s="1"/>
  <c r="G20" i="16" s="1"/>
  <c r="H20" i="16" s="1"/>
  <c r="I20" i="16" s="1"/>
  <c r="J20" i="16" s="1"/>
  <c r="K20" i="16" s="1"/>
  <c r="L20" i="16" s="1"/>
  <c r="M20" i="16" s="1"/>
  <c r="N20" i="16" s="1"/>
  <c r="O20" i="16" s="1"/>
  <c r="P20" i="16" s="1"/>
  <c r="G53" i="4"/>
  <c r="G46" i="4"/>
  <c r="G35" i="4"/>
  <c r="C30" i="16" l="1"/>
  <c r="D26" i="16"/>
  <c r="C11" i="7"/>
  <c r="C13" i="7" s="1"/>
  <c r="D4" i="5"/>
  <c r="H44" i="5"/>
  <c r="G92" i="1"/>
  <c r="C59" i="1"/>
  <c r="C60" i="1"/>
  <c r="C68" i="1"/>
  <c r="C77" i="1"/>
  <c r="C83" i="1"/>
  <c r="F92" i="1"/>
  <c r="B13" i="7"/>
  <c r="A16" i="7"/>
  <c r="D4" i="4"/>
  <c r="B37" i="4"/>
  <c r="B38" i="4" s="1"/>
  <c r="B39" i="4" s="1"/>
  <c r="B40" i="4" s="1"/>
  <c r="B41" i="4" s="1"/>
  <c r="B42" i="4" s="1"/>
  <c r="B43" i="4" s="1"/>
  <c r="B44" i="4" s="1"/>
  <c r="B45" i="4" s="1"/>
  <c r="B46" i="4" s="1"/>
  <c r="B48" i="4" s="1"/>
  <c r="B49" i="4" s="1"/>
  <c r="B50" i="4" s="1"/>
  <c r="B51" i="4" s="1"/>
  <c r="B52" i="4" s="1"/>
  <c r="B53" i="4" s="1"/>
  <c r="B56" i="4" s="1"/>
  <c r="B57" i="4" s="1"/>
  <c r="B58" i="4" s="1"/>
  <c r="B59" i="4" s="1"/>
  <c r="B60" i="4" s="1"/>
  <c r="B61" i="4" s="1"/>
  <c r="B62" i="4" s="1"/>
  <c r="B51" i="2"/>
  <c r="B52" i="2" s="1"/>
  <c r="B61" i="2"/>
  <c r="B62" i="2" s="1"/>
  <c r="B81" i="2"/>
  <c r="B82" i="2" s="1"/>
  <c r="C41" i="2"/>
  <c r="C42" i="2" s="1"/>
  <c r="C51" i="2"/>
  <c r="C52" i="2" s="1"/>
  <c r="C61" i="2"/>
  <c r="C62" i="2" s="1"/>
  <c r="C81" i="2"/>
  <c r="C82" i="2" s="1"/>
  <c r="D41" i="2"/>
  <c r="D42" i="2" s="1"/>
  <c r="D51" i="2"/>
  <c r="D52" i="2" s="1"/>
  <c r="D61" i="2"/>
  <c r="D62" i="2" s="1"/>
  <c r="D81" i="2"/>
  <c r="D82" i="2" s="1"/>
  <c r="E41" i="2"/>
  <c r="E42" i="2" s="1"/>
  <c r="E51" i="2"/>
  <c r="E52" i="2" s="1"/>
  <c r="E61" i="2"/>
  <c r="E62" i="2" s="1"/>
  <c r="E81" i="2"/>
  <c r="E82" i="2" s="1"/>
  <c r="G41" i="2"/>
  <c r="G42" i="2" s="1"/>
  <c r="G51" i="2"/>
  <c r="G52" i="2" s="1"/>
  <c r="G61" i="2"/>
  <c r="G62" i="2" s="1"/>
  <c r="G81" i="2"/>
  <c r="G82" i="2" s="1"/>
  <c r="B91" i="2"/>
  <c r="C91" i="2"/>
  <c r="D91" i="2"/>
  <c r="E91" i="2"/>
  <c r="G91" i="2"/>
  <c r="H48" i="2"/>
  <c r="D22" i="14"/>
  <c r="B92" i="2" l="1"/>
  <c r="G92" i="2"/>
  <c r="E92" i="2"/>
  <c r="D92" i="2"/>
  <c r="C92" i="2"/>
  <c r="H82" i="2"/>
  <c r="H88" i="2"/>
  <c r="F5" i="4" s="1"/>
  <c r="H52" i="2"/>
  <c r="H62" i="2"/>
  <c r="H42" i="2"/>
  <c r="D45" i="5"/>
  <c r="E45" i="5"/>
  <c r="C3" i="7"/>
  <c r="E3" i="6"/>
  <c r="A5" i="16"/>
  <c r="B9" i="4"/>
  <c r="B10" i="4" s="1"/>
  <c r="B12" i="4" s="1"/>
  <c r="B13" i="4" s="1"/>
  <c r="B14" i="4" s="1"/>
  <c r="B15" i="4" s="1"/>
  <c r="B17" i="4" s="1"/>
  <c r="B18" i="4" s="1"/>
  <c r="B19" i="4" s="1"/>
  <c r="B20" i="4" s="1"/>
  <c r="E26" i="16"/>
  <c r="D30" i="16"/>
  <c r="D13" i="7"/>
  <c r="F45" i="5"/>
  <c r="D14" i="7"/>
  <c r="C15" i="7"/>
  <c r="C17" i="7" s="1"/>
  <c r="H57" i="4" l="1"/>
  <c r="H24" i="4"/>
  <c r="H43" i="4"/>
  <c r="H92" i="2"/>
  <c r="G7" i="4" s="1"/>
  <c r="G11" i="4" s="1"/>
  <c r="B11" i="16" s="1"/>
  <c r="H52" i="4"/>
  <c r="H34" i="4"/>
  <c r="H9" i="4"/>
  <c r="H29" i="4"/>
  <c r="H17" i="4"/>
  <c r="H50" i="4"/>
  <c r="H41" i="4"/>
  <c r="H62" i="4"/>
  <c r="H38" i="4"/>
  <c r="H46" i="4"/>
  <c r="H37" i="4"/>
  <c r="H58" i="4"/>
  <c r="H48" i="4"/>
  <c r="H39" i="4"/>
  <c r="H30" i="4"/>
  <c r="H18" i="4"/>
  <c r="H8" i="4"/>
  <c r="H23" i="4"/>
  <c r="H33" i="4"/>
  <c r="H42" i="4"/>
  <c r="H51" i="4"/>
  <c r="H61" i="4"/>
  <c r="H56" i="4"/>
  <c r="H32" i="4"/>
  <c r="H60" i="4"/>
  <c r="H10" i="4"/>
  <c r="H19" i="4"/>
  <c r="H25" i="4"/>
  <c r="H31" i="4"/>
  <c r="H35" i="4"/>
  <c r="H40" i="4"/>
  <c r="H44" i="4"/>
  <c r="H49" i="4"/>
  <c r="H53" i="4"/>
  <c r="H59" i="4"/>
  <c r="H7" i="4"/>
  <c r="H26" i="4"/>
  <c r="H45" i="4"/>
  <c r="H22" i="4"/>
  <c r="B21" i="4"/>
  <c r="B22" i="4" s="1"/>
  <c r="B23" i="4" s="1"/>
  <c r="B24" i="4" s="1"/>
  <c r="B25" i="4" s="1"/>
  <c r="B26" i="4" s="1"/>
  <c r="B27" i="4" s="1"/>
  <c r="B29" i="4" s="1"/>
  <c r="B30" i="4" s="1"/>
  <c r="B31" i="4" s="1"/>
  <c r="D15" i="7"/>
  <c r="D17" i="7" s="1"/>
  <c r="E30" i="16"/>
  <c r="F26" i="16"/>
  <c r="G12" i="4" l="1"/>
  <c r="H14" i="4"/>
  <c r="G26" i="16"/>
  <c r="F30" i="16"/>
  <c r="C11" i="16" l="1"/>
  <c r="D11" i="16" s="1"/>
  <c r="B15" i="16"/>
  <c r="G15" i="4"/>
  <c r="G30" i="16"/>
  <c r="H26" i="16"/>
  <c r="C12" i="16" l="1"/>
  <c r="C15" i="16" s="1"/>
  <c r="G20" i="4"/>
  <c r="D12" i="16"/>
  <c r="D15" i="16" s="1"/>
  <c r="E11" i="16"/>
  <c r="I26" i="16"/>
  <c r="H30" i="16"/>
  <c r="E12" i="16" l="1"/>
  <c r="E15" i="16" s="1"/>
  <c r="H20" i="4"/>
  <c r="H15" i="4"/>
  <c r="G27" i="4"/>
  <c r="G64" i="4" s="1"/>
  <c r="G65" i="4" s="1"/>
  <c r="H65" i="4" s="1"/>
  <c r="F11" i="16"/>
  <c r="I30" i="16"/>
  <c r="J26" i="16"/>
  <c r="F12" i="16" l="1"/>
  <c r="F15" i="16" s="1"/>
  <c r="B19" i="16"/>
  <c r="B18" i="16"/>
  <c r="H27" i="4"/>
  <c r="G11" i="16"/>
  <c r="K26" i="16"/>
  <c r="J30" i="16"/>
  <c r="C18" i="16" l="1"/>
  <c r="D18" i="16" s="1"/>
  <c r="B23" i="16"/>
  <c r="B34" i="16" s="1"/>
  <c r="G12" i="16"/>
  <c r="G15" i="16" s="1"/>
  <c r="C19" i="16"/>
  <c r="D19" i="16" s="1"/>
  <c r="E19" i="16" s="1"/>
  <c r="F19" i="16" s="1"/>
  <c r="G19" i="16" s="1"/>
  <c r="H19" i="16" s="1"/>
  <c r="I19" i="16" s="1"/>
  <c r="J19" i="16" s="1"/>
  <c r="K19" i="16" s="1"/>
  <c r="L19" i="16" s="1"/>
  <c r="M19" i="16" s="1"/>
  <c r="N19" i="16" s="1"/>
  <c r="O19" i="16" s="1"/>
  <c r="P19" i="16" s="1"/>
  <c r="H64" i="4"/>
  <c r="H11" i="16"/>
  <c r="K30" i="16"/>
  <c r="L26" i="16"/>
  <c r="H12" i="16" l="1"/>
  <c r="H15" i="16" s="1"/>
  <c r="D21" i="16"/>
  <c r="D23" i="16" s="1"/>
  <c r="C21" i="16"/>
  <c r="C23" i="16" s="1"/>
  <c r="E18" i="16"/>
  <c r="E21" i="16" s="1"/>
  <c r="E23" i="16" s="1"/>
  <c r="E34" i="16" s="1"/>
  <c r="B35" i="16"/>
  <c r="B32" i="16"/>
  <c r="I11" i="16"/>
  <c r="M26" i="16"/>
  <c r="L30" i="16"/>
  <c r="D35" i="16" l="1"/>
  <c r="D34" i="16"/>
  <c r="D32" i="16"/>
  <c r="I12" i="16"/>
  <c r="I15" i="16" s="1"/>
  <c r="C34" i="16"/>
  <c r="C35" i="16"/>
  <c r="C32" i="16"/>
  <c r="F18" i="16"/>
  <c r="F21" i="16" s="1"/>
  <c r="F23" i="16" s="1"/>
  <c r="F34" i="16" s="1"/>
  <c r="E35" i="16"/>
  <c r="E32" i="16"/>
  <c r="J11" i="16"/>
  <c r="M30" i="16"/>
  <c r="N26" i="16"/>
  <c r="J12" i="16" l="1"/>
  <c r="J15" i="16" s="1"/>
  <c r="G18" i="16"/>
  <c r="G21" i="16" s="1"/>
  <c r="G23" i="16" s="1"/>
  <c r="G34" i="16" s="1"/>
  <c r="F35" i="16"/>
  <c r="F32" i="16"/>
  <c r="K11" i="16"/>
  <c r="O26" i="16"/>
  <c r="N30" i="16"/>
  <c r="K12" i="16" l="1"/>
  <c r="K15" i="16" s="1"/>
  <c r="G35" i="16"/>
  <c r="H18" i="16"/>
  <c r="H21" i="16" s="1"/>
  <c r="H23" i="16" s="1"/>
  <c r="H34" i="16" s="1"/>
  <c r="L11" i="16"/>
  <c r="O30" i="16"/>
  <c r="P26" i="16"/>
  <c r="P30" i="16" s="1"/>
  <c r="L12" i="16" l="1"/>
  <c r="L15" i="16" s="1"/>
  <c r="H32" i="16"/>
  <c r="G32" i="16"/>
  <c r="I18" i="16"/>
  <c r="I21" i="16" s="1"/>
  <c r="I23" i="16" s="1"/>
  <c r="I34" i="16" s="1"/>
  <c r="M11" i="16"/>
  <c r="M12" i="16" l="1"/>
  <c r="M15" i="16" s="1"/>
  <c r="H35" i="16"/>
  <c r="J18" i="16"/>
  <c r="J21" i="16" s="1"/>
  <c r="J23" i="16" s="1"/>
  <c r="J34" i="16" s="1"/>
  <c r="I35" i="16"/>
  <c r="I32" i="16"/>
  <c r="N11" i="16"/>
  <c r="N12" i="16" l="1"/>
  <c r="N15" i="16" s="1"/>
  <c r="J32" i="16"/>
  <c r="K18" i="16"/>
  <c r="K21" i="16" s="1"/>
  <c r="K23" i="16" s="1"/>
  <c r="K34" i="16" s="1"/>
  <c r="O11" i="16"/>
  <c r="O12" i="16" l="1"/>
  <c r="O15" i="16" s="1"/>
  <c r="J35" i="16"/>
  <c r="K35" i="16"/>
  <c r="L18" i="16"/>
  <c r="L21" i="16" s="1"/>
  <c r="L23" i="16" s="1"/>
  <c r="L34" i="16" s="1"/>
  <c r="P11" i="16"/>
  <c r="P12" i="16" l="1"/>
  <c r="P15" i="16" s="1"/>
  <c r="K32" i="16"/>
  <c r="M18" i="16"/>
  <c r="M21" i="16" s="1"/>
  <c r="M23" i="16" s="1"/>
  <c r="M34" i="16" s="1"/>
  <c r="L35" i="16" l="1"/>
  <c r="L32" i="16"/>
  <c r="N18" i="16"/>
  <c r="N21" i="16" s="1"/>
  <c r="N23" i="16" s="1"/>
  <c r="N34" i="16" s="1"/>
  <c r="M35" i="16" l="1"/>
  <c r="M32" i="16"/>
  <c r="O18" i="16"/>
  <c r="O21" i="16" s="1"/>
  <c r="O23" i="16" s="1"/>
  <c r="O34" i="16" s="1"/>
  <c r="O35" i="16" l="1"/>
  <c r="N35" i="16"/>
  <c r="N32" i="16"/>
  <c r="P18" i="16"/>
  <c r="P21" i="16" s="1"/>
  <c r="P23" i="16" s="1"/>
  <c r="P35" i="16" l="1"/>
  <c r="P34" i="16"/>
  <c r="O32" i="16"/>
  <c r="P32" i="16" l="1"/>
</calcChain>
</file>

<file path=xl/sharedStrings.xml><?xml version="1.0" encoding="utf-8"?>
<sst xmlns="http://schemas.openxmlformats.org/spreadsheetml/2006/main" count="936" uniqueCount="463">
  <si>
    <t>Project Name:</t>
  </si>
  <si>
    <t>Date:</t>
  </si>
  <si>
    <t>RESIDENTIAL COSTS ONLY</t>
  </si>
  <si>
    <t>TOTAL ACTUAL</t>
  </si>
  <si>
    <t>COMMERCIAL</t>
  </si>
  <si>
    <t>RESIDENTIAL</t>
  </si>
  <si>
    <t>COST</t>
  </si>
  <si>
    <t>BASIS</t>
  </si>
  <si>
    <t>ACQUISITION COSTS</t>
  </si>
  <si>
    <t>Land Acquisition</t>
  </si>
  <si>
    <t>Demolition</t>
  </si>
  <si>
    <t>Contractor Overhead</t>
  </si>
  <si>
    <t>Contractor Profit</t>
  </si>
  <si>
    <t>PROFESSIONAL SERVICES/FEES</t>
  </si>
  <si>
    <t>Architect (Design)</t>
  </si>
  <si>
    <t>Architect (Supervision)</t>
  </si>
  <si>
    <t>Attorney (Real Estate)</t>
  </si>
  <si>
    <t xml:space="preserve"> </t>
  </si>
  <si>
    <t>Engineer/Survey</t>
  </si>
  <si>
    <t>CONSTRUCTION FINANCING</t>
  </si>
  <si>
    <t>Hazard Insurance</t>
  </si>
  <si>
    <t>Liability Insurance</t>
  </si>
  <si>
    <t>Performance Bond</t>
  </si>
  <si>
    <t>Interest</t>
  </si>
  <si>
    <t>Origination\Discount Points</t>
  </si>
  <si>
    <t>Credit Enhancement</t>
  </si>
  <si>
    <t>Inspection Fees</t>
  </si>
  <si>
    <t>Title and Recording</t>
  </si>
  <si>
    <t>Legal</t>
  </si>
  <si>
    <t>Taxes</t>
  </si>
  <si>
    <t>PERMANENT FINANCING COSTS</t>
  </si>
  <si>
    <t>Bond Premium</t>
  </si>
  <si>
    <t>Credit Report</t>
  </si>
  <si>
    <t>Reserves and Escrows</t>
  </si>
  <si>
    <t>Consultant Fee</t>
  </si>
  <si>
    <t>FOOTNOTES</t>
  </si>
  <si>
    <t>SCHEDULE B: UNIT TYPE AND RENT SUMMARY</t>
  </si>
  <si>
    <t>Section A</t>
  </si>
  <si>
    <t>Number BR/Unit Type</t>
  </si>
  <si>
    <t>Efficiency</t>
  </si>
  <si>
    <t>1-BR</t>
  </si>
  <si>
    <t>2-BR</t>
  </si>
  <si>
    <t>3-BR</t>
  </si>
  <si>
    <t>Number of Units</t>
  </si>
  <si>
    <t>Vacancy Allowance:</t>
  </si>
  <si>
    <t>Section B</t>
  </si>
  <si>
    <t>Section C</t>
  </si>
  <si>
    <t>Section D</t>
  </si>
  <si>
    <t>Section E</t>
  </si>
  <si>
    <t xml:space="preserve">            Market Rate / Unrestricted Units</t>
  </si>
  <si>
    <t>Section F</t>
  </si>
  <si>
    <t>Units Receiving Rental Assistance</t>
  </si>
  <si>
    <t>SCHEDULE C: OPERATING EXPENSE BUDGET</t>
  </si>
  <si>
    <t>Total Units:</t>
  </si>
  <si>
    <t>Total Budget</t>
  </si>
  <si>
    <t>Per Unit Cost</t>
  </si>
  <si>
    <t>INCOME</t>
  </si>
  <si>
    <t>Parking Income</t>
  </si>
  <si>
    <t>Laundry Income</t>
  </si>
  <si>
    <t>EXPENSES</t>
  </si>
  <si>
    <t>ADMINISTRATIVE EXPENSES</t>
  </si>
  <si>
    <t xml:space="preserve">Property Management Fee @ </t>
  </si>
  <si>
    <t>Real Estate Taxes</t>
  </si>
  <si>
    <t>MAINTENANCE EXPENSES</t>
  </si>
  <si>
    <t>Snow Removal</t>
  </si>
  <si>
    <t>Exterminating</t>
  </si>
  <si>
    <t>Advertising</t>
  </si>
  <si>
    <t>project's operating budget for its first year of operations, pursuant to agreement by the following parties:</t>
  </si>
  <si>
    <t>Appraisal</t>
  </si>
  <si>
    <t>Construction Period:  Start Date:</t>
  </si>
  <si>
    <t>Completion:</t>
  </si>
  <si>
    <t>Residential Costs ONLY</t>
  </si>
  <si>
    <t>Trade Item</t>
  </si>
  <si>
    <t>Commercial  [B]</t>
  </si>
  <si>
    <t>Residential  [C]</t>
  </si>
  <si>
    <t>Concrete</t>
  </si>
  <si>
    <t>Masonry</t>
  </si>
  <si>
    <t>Metals</t>
  </si>
  <si>
    <t>Specialties</t>
  </si>
  <si>
    <t>Special Construction</t>
  </si>
  <si>
    <t>Electrical</t>
  </si>
  <si>
    <t>Accessory Structures</t>
  </si>
  <si>
    <t>Earth Work</t>
  </si>
  <si>
    <t>Site Utilities</t>
  </si>
  <si>
    <t>Roads &amp; Walks</t>
  </si>
  <si>
    <t>Site Improvements</t>
  </si>
  <si>
    <t>Lawns &amp; Planting</t>
  </si>
  <si>
    <t>Unusual Site Conditions</t>
  </si>
  <si>
    <t>TOTAL CONSTRUCTION COSTS</t>
  </si>
  <si>
    <t>SCHEDULE E:  DEVELOPMENT SCHEDULE</t>
  </si>
  <si>
    <t>ACTIVITY</t>
  </si>
  <si>
    <t>Scheduled Date: Month/Year</t>
  </si>
  <si>
    <t>Site</t>
  </si>
  <si>
    <t>Option/Contract Executed</t>
  </si>
  <si>
    <t>Site Acquisition</t>
  </si>
  <si>
    <t>Zoning Approval</t>
  </si>
  <si>
    <t>Construction Loan</t>
  </si>
  <si>
    <t>Closing</t>
  </si>
  <si>
    <t>Permanent Loan</t>
  </si>
  <si>
    <t>Tax Credit Equity</t>
  </si>
  <si>
    <t>Amount</t>
  </si>
  <si>
    <t>Date</t>
  </si>
  <si>
    <t>Partnership Closing</t>
  </si>
  <si>
    <t>Other Loans &amp; Grants</t>
  </si>
  <si>
    <t>Type/Source:</t>
  </si>
  <si>
    <t>Application</t>
  </si>
  <si>
    <t>Award</t>
  </si>
  <si>
    <t>Plans &amp; Specifications Completed</t>
  </si>
  <si>
    <t>Construction Start</t>
  </si>
  <si>
    <t>Construction Completion</t>
  </si>
  <si>
    <t>Lease-Up</t>
  </si>
  <si>
    <t>Placed-in-Service/C of O</t>
  </si>
  <si>
    <t>For MFA Use</t>
  </si>
  <si>
    <t>Less:</t>
  </si>
  <si>
    <t>Federal grant used to finance qualifying development costs (specify source)</t>
  </si>
  <si>
    <t>Historic Tax Credit (Residential Portion Only)</t>
  </si>
  <si>
    <t>Equals:</t>
  </si>
  <si>
    <t>Eligible Basis</t>
  </si>
  <si>
    <t>Multiplied by:</t>
  </si>
  <si>
    <t>Applicable Fraction (Insert the lesser of the fractions calculated below.)  Multiply line above by this fraction to obtain Total Qualified Basis below.</t>
  </si>
  <si>
    <t>Total Qualified Basis</t>
  </si>
  <si>
    <t>Total Tax Credit Request</t>
  </si>
  <si>
    <t>Applicable Fraction Calculation:</t>
  </si>
  <si>
    <t>Floor Space Fraction</t>
  </si>
  <si>
    <t>Unit Fraction</t>
  </si>
  <si>
    <t>Total Residential Rental Floor Space</t>
  </si>
  <si>
    <t>Total Units</t>
  </si>
  <si>
    <t>Low-Income Units Floor  Space</t>
  </si>
  <si>
    <t>Low-Income Units</t>
  </si>
  <si>
    <t>Percent Low-Income</t>
  </si>
  <si>
    <t>SCHEDULE G:  AFFORDABLE UNIT SET-ASIDE ELECTION</t>
  </si>
  <si>
    <t>The Owner irrevocably elects one of the Minimum Set-Aside Requirements:</t>
  </si>
  <si>
    <t>Deep rent skewing option as defined in Section 42</t>
  </si>
  <si>
    <t>In order to qualify for tax credits, projects must meet the minimum set-aside elected as of the close of the first year of the credit period.</t>
  </si>
  <si>
    <t>Signature____________________</t>
  </si>
  <si>
    <t>Pre-Paid MIP</t>
  </si>
  <si>
    <t>Market Study</t>
  </si>
  <si>
    <t>Enviromental</t>
  </si>
  <si>
    <t>Tax Credit Fees</t>
  </si>
  <si>
    <t>Rent Up</t>
  </si>
  <si>
    <t>Accounting/Cost Certification</t>
  </si>
  <si>
    <t>SOFT COSTS</t>
  </si>
  <si>
    <t>SYNDICATION</t>
  </si>
  <si>
    <t>Organization</t>
  </si>
  <si>
    <t>Bridge Loan</t>
  </si>
  <si>
    <t>Tax Opinion</t>
  </si>
  <si>
    <t>Replacement</t>
  </si>
  <si>
    <t>Escrows/Working Capital</t>
  </si>
  <si>
    <t>Net Monthly Rent/Unit</t>
  </si>
  <si>
    <t>Annual Rental Income (All Units)</t>
  </si>
  <si>
    <t>Totals</t>
  </si>
  <si>
    <t>____-BR</t>
  </si>
  <si>
    <t>Non-qualifying excess portion of  higher quality market rate units</t>
  </si>
  <si>
    <t>________________</t>
  </si>
  <si>
    <t xml:space="preserve"> Date:</t>
  </si>
  <si>
    <t>General Requirements</t>
  </si>
  <si>
    <t>Accounting and Audit</t>
  </si>
  <si>
    <t>Management Salaries/Taxes</t>
  </si>
  <si>
    <t>Office Supplies and  Postage</t>
  </si>
  <si>
    <t>Telephone</t>
  </si>
  <si>
    <t>Fuel (Heat and Water)</t>
  </si>
  <si>
    <t>Electricity</t>
  </si>
  <si>
    <t>Water and Sewer</t>
  </si>
  <si>
    <t>Gas</t>
  </si>
  <si>
    <t>Garbage/Trash</t>
  </si>
  <si>
    <t>Other (Specify):</t>
  </si>
  <si>
    <t>Elevator</t>
  </si>
  <si>
    <t>Grounds</t>
  </si>
  <si>
    <t>Repairs</t>
  </si>
  <si>
    <t>Maintenance Salaries and Taxes</t>
  </si>
  <si>
    <t>Maintenance Supplies</t>
  </si>
  <si>
    <t>Pool</t>
  </si>
  <si>
    <t>Decorating</t>
  </si>
  <si>
    <t>FIXED EXPENSES</t>
  </si>
  <si>
    <t>In Lieu of Taxes</t>
  </si>
  <si>
    <t>Other Tax Assessments</t>
  </si>
  <si>
    <t>Insurance</t>
  </si>
  <si>
    <t>Reserve for Replacement (Annual)</t>
  </si>
  <si>
    <t>Other Costs  (List)</t>
  </si>
  <si>
    <t>Off-Site Improvements (List)</t>
  </si>
  <si>
    <t>Sub-total: Off-Site Improvements</t>
  </si>
  <si>
    <t>Buildings and Structures</t>
  </si>
  <si>
    <r>
      <t>Gross Monthly Rent/Unit</t>
    </r>
    <r>
      <rPr>
        <vertAlign val="superscript"/>
        <sz val="12"/>
        <color indexed="8"/>
        <rFont val="Arial"/>
        <family val="2"/>
      </rPr>
      <t>(1)</t>
    </r>
  </si>
  <si>
    <t>(To be included in Sections A-E)</t>
  </si>
  <si>
    <r>
      <t>Non-Revenue Generating Units</t>
    </r>
    <r>
      <rPr>
        <vertAlign val="superscript"/>
        <sz val="12"/>
        <color indexed="8"/>
        <rFont val="Arial"/>
        <family val="2"/>
      </rPr>
      <t>(2)</t>
    </r>
  </si>
  <si>
    <r>
      <t>(2)</t>
    </r>
    <r>
      <rPr>
        <sz val="12"/>
        <color indexed="8"/>
        <rFont val="Arial"/>
        <family val="2"/>
      </rPr>
      <t>Non-Revenue Generating Units (Not to be included in Sections A-E) Specify Use:</t>
    </r>
  </si>
  <si>
    <t xml:space="preserve">   Less Vacancy @  </t>
  </si>
  <si>
    <t>Project Name</t>
  </si>
  <si>
    <t>Project Address</t>
  </si>
  <si>
    <t>Status of Project</t>
  </si>
  <si>
    <t># of Units</t>
  </si>
  <si>
    <t>List any Co-Developers or Consultants</t>
  </si>
  <si>
    <t>Signature:</t>
  </si>
  <si>
    <t>SCHEDULE I:  PREVIOUS PARTICIPATION OF MANAGEMENT</t>
  </si>
  <si>
    <t>Development Name</t>
  </si>
  <si>
    <t>Development Address</t>
  </si>
  <si>
    <t>Owner Name/Address/Phone</t>
  </si>
  <si>
    <t># of Affordable Units</t>
  </si>
  <si>
    <t>On-site Manager</t>
  </si>
  <si>
    <t>The undersigned being duly authorized, hereby represents and certifies under penalty of perjury that the foregoing information, to the best of his/her knowledge, is true, complete and accurate.  The undersigned hereby acknowledges that MFA may, at its option, verify the information provided herein by contacting the Owner listed above.</t>
  </si>
  <si>
    <t>Annual Rental Income Per Schedule B/Section F</t>
  </si>
  <si>
    <t>RESERVES</t>
  </si>
  <si>
    <t xml:space="preserve">Other (Specify): </t>
  </si>
  <si>
    <t>Vacancy Allowance (%):</t>
  </si>
  <si>
    <t xml:space="preserve">    Minus: Utility Allowance</t>
  </si>
  <si>
    <t>Schedule A-1: Sources of Funds</t>
  </si>
  <si>
    <t>Contact Person</t>
  </si>
  <si>
    <t>Construction</t>
  </si>
  <si>
    <t>Permanent</t>
  </si>
  <si>
    <t>Payment</t>
  </si>
  <si>
    <t>Term</t>
  </si>
  <si>
    <t>Financing Sources</t>
  </si>
  <si>
    <t>Lender/Program</t>
  </si>
  <si>
    <t>Name/Telephone No.</t>
  </si>
  <si>
    <t>Rate</t>
  </si>
  <si>
    <t>Frequency</t>
  </si>
  <si>
    <t>Amort. Yrs.</t>
  </si>
  <si>
    <t>Loan Yrs.</t>
  </si>
  <si>
    <t>First Mortgage</t>
  </si>
  <si>
    <t>Second Mortgage</t>
  </si>
  <si>
    <t>Other Mortgage</t>
  </si>
  <si>
    <t>Subtotal:</t>
  </si>
  <si>
    <t>Other Equity</t>
  </si>
  <si>
    <t>Deferred Developer Fee</t>
  </si>
  <si>
    <t>Total:</t>
  </si>
  <si>
    <t>Are you willing to defer your developer fee without interest, if MFA's evaluation results in a need to do so?</t>
  </si>
  <si>
    <t>At least 20% of the residential units in this development are rent-restricted and to be occupied by households with incomes at 50% or less of area median income; or</t>
  </si>
  <si>
    <t>At least 40% of the residential units in this development are rent-restricted and to be occupied by households with incomes at 60% or less of area median income; or</t>
  </si>
  <si>
    <t>Third Mortgage</t>
  </si>
  <si>
    <t xml:space="preserve">Grant </t>
  </si>
  <si>
    <t xml:space="preserve">Applicable Tax Credit Percentage                     </t>
  </si>
  <si>
    <t>Building Acquisition</t>
  </si>
  <si>
    <t>TOTALS FROM SCHEDULE "D" CONTRACTOR'S AND MORTGAGOR'S COST BREAKDOWN</t>
  </si>
  <si>
    <t>SUBTOTAL</t>
  </si>
  <si>
    <t>OTHER CONSTRUCTION COSTS</t>
  </si>
  <si>
    <t>Construction Contingency</t>
  </si>
  <si>
    <t xml:space="preserve">1) </t>
  </si>
  <si>
    <t>Subtotal from Section I. Schedule "D"</t>
  </si>
  <si>
    <t xml:space="preserve">2) </t>
  </si>
  <si>
    <t>3)</t>
  </si>
  <si>
    <t>4)</t>
  </si>
  <si>
    <t>5)</t>
  </si>
  <si>
    <t>6)</t>
  </si>
  <si>
    <t>Subtotal from Section II. Schedule "D"</t>
  </si>
  <si>
    <t>Subtotal from Section III. Schedule "D"</t>
  </si>
  <si>
    <t>Subtotal from Section IV. Schedule "D"</t>
  </si>
  <si>
    <t>Subtotal from Section V. Schedule "D"</t>
  </si>
  <si>
    <t>Subtotal from Section VI. Schedule "D"</t>
  </si>
  <si>
    <r>
      <t>Total Cost [A]</t>
    </r>
    <r>
      <rPr>
        <vertAlign val="superscript"/>
        <sz val="9"/>
        <rFont val="Arial"/>
        <family val="2"/>
      </rPr>
      <t>(1)</t>
    </r>
  </si>
  <si>
    <t>Woods and Plastics</t>
  </si>
  <si>
    <t>Thermal and Moisture Protection</t>
  </si>
  <si>
    <t>Doors and Windows</t>
  </si>
  <si>
    <t>Finishes</t>
  </si>
  <si>
    <t>Equipment</t>
  </si>
  <si>
    <t>Furnishings</t>
  </si>
  <si>
    <t>Conveying Systems</t>
  </si>
  <si>
    <t>Mechanical</t>
  </si>
  <si>
    <t>I.</t>
  </si>
  <si>
    <t>II.</t>
  </si>
  <si>
    <t>III.</t>
  </si>
  <si>
    <t>IV.</t>
  </si>
  <si>
    <t>V.</t>
  </si>
  <si>
    <t>VI.</t>
  </si>
  <si>
    <t>VII.</t>
  </si>
  <si>
    <t>Site Construction</t>
  </si>
  <si>
    <t>Contractor Signature_______________________________________</t>
  </si>
  <si>
    <r>
      <t>(1)</t>
    </r>
    <r>
      <rPr>
        <sz val="10"/>
        <rFont val="Arial"/>
        <family val="2"/>
      </rPr>
      <t xml:space="preserve"> Sum of Columns B and C.</t>
    </r>
  </si>
  <si>
    <t>7)</t>
  </si>
  <si>
    <t>Subtotal from Section VII. Schedule "D"</t>
  </si>
  <si>
    <t>--CONTINUED ON NEXT PAGE--</t>
  </si>
  <si>
    <t>Total Eligible Basis                                           (From Schedule A)</t>
  </si>
  <si>
    <t>Page 1 of 2</t>
  </si>
  <si>
    <t>Page 2 of 2</t>
  </si>
  <si>
    <r>
      <t>(1)</t>
    </r>
    <r>
      <rPr>
        <sz val="12"/>
        <color indexed="8"/>
        <rFont val="Arial"/>
        <family val="2"/>
      </rPr>
      <t>Not to exceed rent limits for program applied for.</t>
    </r>
  </si>
  <si>
    <t xml:space="preserve"> 30% HTC    Basis [D]</t>
  </si>
  <si>
    <t>70% HTC  Basis [E]</t>
  </si>
  <si>
    <t>30% HTC Basis</t>
  </si>
  <si>
    <t>70% HTC Basis</t>
  </si>
  <si>
    <r>
      <t>$300/unit/year</t>
    </r>
    <r>
      <rPr>
        <sz val="12"/>
        <rFont val="Arial"/>
        <family val="2"/>
      </rPr>
      <t xml:space="preserve"> for all other new construction and rehabilitation projects.</t>
    </r>
  </si>
  <si>
    <t>Federal HTC Requests ONLY</t>
  </si>
  <si>
    <t>Check if Complete</t>
  </si>
  <si>
    <t>SCHEDULE A: DEVELOPMENT COST BUDGET</t>
  </si>
  <si>
    <t>Management Agent/Applicant Certification: The operating budget provided above is that which will serve as the</t>
  </si>
  <si>
    <t>SCHEDULE D: CONTRACTOR'S AND APPLICANT'S COST BREAKDOWN</t>
  </si>
  <si>
    <t>(1)  If site lies in either of these types of areas, insert 130%, otherwise insert 100%.</t>
  </si>
  <si>
    <r>
      <t>Adjustment for Qualified Census Tract or Difficult to Develop Area</t>
    </r>
    <r>
      <rPr>
        <vertAlign val="superscript"/>
        <sz val="12"/>
        <rFont val="Arial"/>
        <family val="2"/>
      </rPr>
      <t xml:space="preserve">(1) </t>
    </r>
  </si>
  <si>
    <t>Non-qualified non-recourse financing / federal subsidy (specify source)</t>
  </si>
  <si>
    <t xml:space="preserve">TOTAL INCOME  </t>
  </si>
  <si>
    <t>TOTAL EXPENSES</t>
  </si>
  <si>
    <t>CASH FLOW PROJECTION</t>
  </si>
  <si>
    <t>Annual Inflation Factors</t>
  </si>
  <si>
    <t>Residential Rents:</t>
  </si>
  <si>
    <t>Replacement Reserves:</t>
  </si>
  <si>
    <t>Income</t>
  </si>
  <si>
    <t>Expenses</t>
  </si>
  <si>
    <t>Net Operating Income</t>
  </si>
  <si>
    <t>Total Debt Service</t>
  </si>
  <si>
    <t>Net Project Cash Flow</t>
  </si>
  <si>
    <t>Debt Service Coverage - First</t>
  </si>
  <si>
    <t>Debt Service Coverage - All Debt</t>
  </si>
  <si>
    <t>Annual Projections (Post Construction Period)</t>
  </si>
  <si>
    <t>Vacancy Loss</t>
  </si>
  <si>
    <t>Vacancy:</t>
  </si>
  <si>
    <t>Fourth Mortgage</t>
  </si>
  <si>
    <t>Annual Debt Service (Hard Debt)</t>
  </si>
  <si>
    <t>Total Expenses</t>
  </si>
  <si>
    <t>Entity Name:</t>
  </si>
  <si>
    <t>Predevelopment</t>
  </si>
  <si>
    <t>Under construction</t>
  </si>
  <si>
    <t>Complete</t>
  </si>
  <si>
    <t>Stabilized</t>
  </si>
  <si>
    <t>Most recent Compliance Audit</t>
  </si>
  <si>
    <t>Most recent Physical Inspection</t>
  </si>
  <si>
    <t>Type(s) of Financing</t>
  </si>
  <si>
    <t>Agency:</t>
  </si>
  <si>
    <t>Rating:</t>
  </si>
  <si>
    <t>Executive Staff</t>
  </si>
  <si>
    <t>Board Member</t>
  </si>
  <si>
    <t>Commissioner</t>
  </si>
  <si>
    <t>Was Project ever in Default During your participation?</t>
  </si>
  <si>
    <t>Yes</t>
  </si>
  <si>
    <t>No</t>
  </si>
  <si>
    <t>If "Yes" attach</t>
  </si>
  <si>
    <t>expanation</t>
  </si>
  <si>
    <t>The undersigned being duly authorized, hereby represents and certifies under penalty of perjury that the foregoing information, to the best of his/her knowledge, is true, complete and accurate, and hereby consents to the release of information to MFA by any other State or Federal agency monitoring Project complaince.</t>
  </si>
  <si>
    <t xml:space="preserve">Type of Development (LIHTC, Market, HUD, USDA-RD, etc) </t>
  </si>
  <si>
    <t>SCHEDULE H:  APPLICANTS' PREVIOUS PARTICIPATION CERTIFICATE</t>
  </si>
  <si>
    <t>Role in Project:</t>
  </si>
  <si>
    <t>General Partner</t>
  </si>
  <si>
    <t>Developer</t>
  </si>
  <si>
    <t xml:space="preserve"> partner, managing member, or affiliate of an Applicant. It also includes any entity receiving any part of a developer fee for a Project.</t>
  </si>
  <si>
    <t>“Principal” means an Applicant, any general partner of an Applicant, and any officer, director, board member or any shareholder, general</t>
  </si>
  <si>
    <t>officers of a corporation (whether Board members or employees), all general partners or members.</t>
  </si>
  <si>
    <t>2) If Executive Staff, Board Member, Commissioners, or other Pricipals have interests in projects other than those already listed on a Schedule H, they must submit a seperate Schedule H listing the additional projects.</t>
  </si>
  <si>
    <t>1) Each General Partner and any entity receiving all or part of the developer fee must submit a separate Schedule H listing all projects in which they have a financial interest.</t>
  </si>
  <si>
    <t>Assigned Staff</t>
  </si>
  <si>
    <t>Environmental Review Completed</t>
  </si>
  <si>
    <t>Building Permits Obtained</t>
  </si>
  <si>
    <t>Approval</t>
  </si>
  <si>
    <t>RFP</t>
  </si>
  <si>
    <t>Letter of Intent</t>
  </si>
  <si>
    <t>Intial Installment</t>
  </si>
  <si>
    <t>2nd Installment</t>
  </si>
  <si>
    <t>4th Installment</t>
  </si>
  <si>
    <t>5th Installment</t>
  </si>
  <si>
    <t>Equity Installment Schedule</t>
  </si>
  <si>
    <t>Fair Housing Marketing Plan Completed</t>
  </si>
  <si>
    <t>Relocation Plan Completed</t>
  </si>
  <si>
    <t>Financing: Non-MFA Sources</t>
  </si>
  <si>
    <t xml:space="preserve">Operating </t>
  </si>
  <si>
    <t>Commercial Income</t>
  </si>
  <si>
    <t>Income Subtotal</t>
  </si>
  <si>
    <t>NET OPERATING INCOME (Total Income Minus Total Expenses)</t>
  </si>
  <si>
    <t>Commercial Income Vacancy Loss</t>
  </si>
  <si>
    <t>SUBTOTAL EXPENSES BEFORE RESERVES</t>
  </si>
  <si>
    <t>Enrichment Services</t>
  </si>
  <si>
    <t>SUBTOTAL  ADMINISTRATIVE EXPENSES</t>
  </si>
  <si>
    <t>UTILITY EXPENSES</t>
  </si>
  <si>
    <t>SUBTOTAL  UTILITY EXPENSES</t>
  </si>
  <si>
    <t>SUBTOTAL  MAINTENANCE</t>
  </si>
  <si>
    <t>SUBTOTAL  FIXED EXPENSES</t>
  </si>
  <si>
    <t xml:space="preserve">Other Income (Specify)                     </t>
  </si>
  <si>
    <t>Expenses (less reserves and mgt fees)</t>
  </si>
  <si>
    <t>Gross Receipts Tax (GRT) on Management Fee</t>
  </si>
  <si>
    <t>SUBTOTAL RESERVES (Do not include debt service)</t>
  </si>
  <si>
    <t>Residential Income</t>
  </si>
  <si>
    <t>Reserves</t>
  </si>
  <si>
    <t xml:space="preserve">Date: </t>
  </si>
  <si>
    <t>Name of signer:</t>
  </si>
  <si>
    <t>Title of signer:</t>
  </si>
  <si>
    <t>Name of Signer</t>
  </si>
  <si>
    <t>Company</t>
  </si>
  <si>
    <t>Net Sq, Ft./Unit</t>
  </si>
  <si>
    <t>*Round figures to nearest dollar</t>
  </si>
  <si>
    <t>Low Income Units:</t>
  </si>
  <si>
    <t xml:space="preserve">DEVELOPER FEES </t>
  </si>
  <si>
    <t>Developer Fee</t>
  </si>
  <si>
    <t>Demolition (I)</t>
  </si>
  <si>
    <t>Accessory Structures (II)</t>
  </si>
  <si>
    <t>Site Construction (III)</t>
  </si>
  <si>
    <t>Buildings and Structures (IV)</t>
  </si>
  <si>
    <t>Off-Site Improvements (V)</t>
  </si>
  <si>
    <r>
      <t xml:space="preserve">Restricted Units at </t>
    </r>
    <r>
      <rPr>
        <b/>
        <sz val="12"/>
        <color indexed="8"/>
        <rFont val="Arial"/>
        <family val="2"/>
      </rPr>
      <t>60%</t>
    </r>
    <r>
      <rPr>
        <sz val="12"/>
        <color indexed="8"/>
        <rFont val="Arial"/>
        <family val="2"/>
      </rPr>
      <t xml:space="preserve"> of Median</t>
    </r>
  </si>
  <si>
    <r>
      <t xml:space="preserve">Restricted Units at </t>
    </r>
    <r>
      <rPr>
        <b/>
        <sz val="12"/>
        <color indexed="8"/>
        <rFont val="Arial"/>
        <family val="2"/>
      </rPr>
      <t>50%</t>
    </r>
    <r>
      <rPr>
        <sz val="12"/>
        <color indexed="8"/>
        <rFont val="Arial"/>
        <family val="2"/>
      </rPr>
      <t xml:space="preserve"> of Median</t>
    </r>
  </si>
  <si>
    <r>
      <t xml:space="preserve">Restricted  Units at </t>
    </r>
    <r>
      <rPr>
        <b/>
        <sz val="12"/>
        <color indexed="8"/>
        <rFont val="Arial"/>
        <family val="2"/>
      </rPr>
      <t>40%</t>
    </r>
    <r>
      <rPr>
        <sz val="12"/>
        <color indexed="8"/>
        <rFont val="Arial"/>
        <family val="2"/>
      </rPr>
      <t xml:space="preserve"> of Median</t>
    </r>
  </si>
  <si>
    <r>
      <t xml:space="preserve">Restricted  Units at </t>
    </r>
    <r>
      <rPr>
        <b/>
        <sz val="12"/>
        <color indexed="8"/>
        <rFont val="Arial"/>
        <family val="2"/>
      </rPr>
      <t>30%</t>
    </r>
    <r>
      <rPr>
        <sz val="12"/>
        <color indexed="8"/>
        <rFont val="Arial"/>
        <family val="2"/>
      </rPr>
      <t xml:space="preserve"> of Median </t>
    </r>
  </si>
  <si>
    <t>Annual Compliance Fees ($45 per LI unit)</t>
  </si>
  <si>
    <r>
      <t xml:space="preserve">(1) Minimum reserves per unit per year: </t>
    </r>
    <r>
      <rPr>
        <b/>
        <sz val="12"/>
        <rFont val="Arial"/>
        <family val="2"/>
      </rPr>
      <t>$250/unit/year</t>
    </r>
    <r>
      <rPr>
        <sz val="12"/>
        <rFont val="Arial"/>
        <family val="2"/>
      </rPr>
      <t xml:space="preserve"> for Senior Housing (new construction only), and </t>
    </r>
  </si>
  <si>
    <t xml:space="preserve">Only Low Income Units as determined by the Project's Set Aside Election are eligible for Tax Credits.  For example, if the 20/50 Election is chosen, only Units that are rent restricted and set aside for tenants whose income does not exceed 50% of Area Gross Median Income are qualified as Low Income Units.  </t>
  </si>
  <si>
    <t>Other Costs (VI)</t>
  </si>
  <si>
    <t>SUBTOTAL (VII)</t>
  </si>
  <si>
    <t>Gross Receipts Tax (GRT)</t>
  </si>
  <si>
    <t>Sub-total: Site Construciton</t>
  </si>
  <si>
    <t>Sub-total: Building and Structures</t>
  </si>
  <si>
    <t>Sub-total: Other Costs</t>
  </si>
  <si>
    <t>Total</t>
  </si>
  <si>
    <t xml:space="preserve">If you plan to issue bonds, </t>
  </si>
  <si>
    <t>indicates amounts.</t>
  </si>
  <si>
    <t>Tax Exempt</t>
  </si>
  <si>
    <t>Taxable</t>
  </si>
  <si>
    <t>Tax Credit Proceeds</t>
  </si>
  <si>
    <t>Estimated annual tax credits times 10 years</t>
  </si>
  <si>
    <t>Total tax credits</t>
  </si>
  <si>
    <t>Expected credit price</t>
  </si>
  <si>
    <t>Expected cash equity</t>
  </si>
  <si>
    <t>RESERVE FOR REPLACEMENT/OTHER RESERVES</t>
  </si>
  <si>
    <t>Expenses (except Mgmnt fees):</t>
  </si>
  <si>
    <t>Title of Signer</t>
  </si>
  <si>
    <t>Effective Gross Income (EGI)</t>
  </si>
  <si>
    <t>Mgmnt fees + GRT (increases with EGI)</t>
  </si>
  <si>
    <t>SCHEDULE  F: ESTIMATE OF TAX CREDIT ALLOCATION AMOUNT</t>
  </si>
  <si>
    <t>Printed Name/Title:_________________________________________________</t>
  </si>
  <si>
    <t>Date: _________________</t>
  </si>
  <si>
    <t>Management Agent Signature:__________________________________</t>
  </si>
  <si>
    <t>Total Development Cost TDC)</t>
  </si>
  <si>
    <t>TDC before Dev. Fees &amp; reserves</t>
  </si>
  <si>
    <t>Hard costs only - Do not include those listed</t>
  </si>
  <si>
    <t>in Sched. A (e.g. "Other Construction Costs")</t>
  </si>
  <si>
    <t>FEDERAL HTC REQUESTS ONLY</t>
  </si>
  <si>
    <t>ACQUISITION</t>
  </si>
  <si>
    <t>REHAB/NEW CONSTRUCTION</t>
  </si>
  <si>
    <t>Other (a)</t>
  </si>
  <si>
    <t>Landscaping</t>
  </si>
  <si>
    <t>Furniture, Fixtures, &amp; Equipment</t>
  </si>
  <si>
    <t>Other (b)</t>
  </si>
  <si>
    <t>Other (c)</t>
  </si>
  <si>
    <t>Other (d)</t>
  </si>
  <si>
    <t>Costs of Bond Issuance</t>
  </si>
  <si>
    <t>Other (e)</t>
  </si>
  <si>
    <t>Hard Relocation Costs</t>
  </si>
  <si>
    <t>Other (f)</t>
  </si>
  <si>
    <t>Other (g)</t>
  </si>
  <si>
    <t>Other (h)</t>
  </si>
  <si>
    <t>Applicant is required to provide detail on each "Other" row.</t>
  </si>
  <si>
    <t>ACQUISITION COSTS [Other (a)]</t>
  </si>
  <si>
    <t>DESCRIPTION OF COST</t>
  </si>
  <si>
    <t>AMOUNT</t>
  </si>
  <si>
    <t>TOTAL</t>
  </si>
  <si>
    <t>OTHER CONSTRUCTION COSTS [Other (b)]</t>
  </si>
  <si>
    <t>PROFESSIONAL SERVICES/FEES [Other (c)]</t>
  </si>
  <si>
    <t>CONSTRUCTION FINANCING COSTS [Other (d)]</t>
  </si>
  <si>
    <t>PERMANENT FINANCING COSTS [Other (e)]</t>
  </si>
  <si>
    <t>SOFT COSTS [Other [f)]</t>
  </si>
  <si>
    <t>SYNDICATION [Other (g)]</t>
  </si>
  <si>
    <t>RESERVES [Other (h)]</t>
  </si>
  <si>
    <t>Relocation Consultant</t>
  </si>
  <si>
    <t>2018 MFA MULTIFAMILY PROJECT APPLICATION</t>
  </si>
  <si>
    <t>Tax Credit Eligibility</t>
  </si>
  <si>
    <t>2019 MFA MULTIFAMILY PROJECT APPLICATION</t>
  </si>
  <si>
    <t>2019 MFA HOUSING DEVELOPMENT PROJECT APPLICATION</t>
  </si>
  <si>
    <t>Mutiply by tax investor ownership percentage</t>
  </si>
  <si>
    <r>
      <t xml:space="preserve">Restricted Units at </t>
    </r>
    <r>
      <rPr>
        <b/>
        <sz val="12"/>
        <color indexed="8"/>
        <rFont val="Arial"/>
        <family val="2"/>
      </rPr>
      <t>80%</t>
    </r>
    <r>
      <rPr>
        <sz val="12"/>
        <color indexed="8"/>
        <rFont val="Arial"/>
        <family val="2"/>
      </rPr>
      <t xml:space="preserve"> of Median</t>
    </r>
  </si>
  <si>
    <r>
      <t xml:space="preserve">Restricted Units at </t>
    </r>
    <r>
      <rPr>
        <b/>
        <sz val="12"/>
        <color indexed="8"/>
        <rFont val="Arial"/>
        <family val="2"/>
      </rPr>
      <t>70%</t>
    </r>
    <r>
      <rPr>
        <sz val="12"/>
        <color indexed="8"/>
        <rFont val="Arial"/>
        <family val="2"/>
      </rPr>
      <t xml:space="preserve"> of Median</t>
    </r>
  </si>
  <si>
    <t>Section G</t>
  </si>
  <si>
    <r>
      <t xml:space="preserve">Restricted  Units at </t>
    </r>
    <r>
      <rPr>
        <b/>
        <sz val="12"/>
        <color indexed="8"/>
        <rFont val="Arial"/>
        <family val="2"/>
      </rPr>
      <t>20%</t>
    </r>
    <r>
      <rPr>
        <sz val="12"/>
        <color indexed="8"/>
        <rFont val="Arial"/>
        <family val="2"/>
      </rPr>
      <t xml:space="preserve"> of Median </t>
    </r>
  </si>
  <si>
    <t>Section H</t>
  </si>
  <si>
    <t>Section I</t>
  </si>
  <si>
    <r>
      <t xml:space="preserve">            Total All Units </t>
    </r>
    <r>
      <rPr>
        <sz val="12"/>
        <color indexed="8"/>
        <rFont val="Arial"/>
        <family val="2"/>
      </rPr>
      <t>(Total Section A-H)</t>
    </r>
  </si>
  <si>
    <t>At least 40% of the residental units in this development are rent and income restricted and the average income limit for all tax credit units in the Project is at 60% or less of area median income; or</t>
  </si>
  <si>
    <t xml:space="preserve">For Project compliance purposes (Section IV.C.10 of the QAP), Principal  would include shareholders with interests of 25 percent or more, all </t>
  </si>
  <si>
    <t>3rd Installment</t>
  </si>
  <si>
    <t>Complete highlighed cells</t>
  </si>
  <si>
    <t>Commercial Vacancy: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</si>
</sst>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mm/dd/yy_)"/>
    <numFmt numFmtId="166" formatCode="General_)"/>
    <numFmt numFmtId="167" formatCode="#.00"/>
    <numFmt numFmtId="168" formatCode="m\o\n\th\ d\,\ yyyy"/>
    <numFmt numFmtId="169" formatCode="m/yy"/>
    <numFmt numFmtId="170" formatCode="#,###"/>
    <numFmt numFmtId="171" formatCode="_(&quot;$&quot;* #,##0_);_(&quot;$&quot;* \(#,##0\);_(&quot;$&quot;* &quot;-&quot;??_);_(@_)"/>
    <numFmt numFmtId="172" formatCode="_(* #,##0_);_(* \(#,##0\);_(* &quot;-&quot;??_);_(@_)"/>
    <numFmt numFmtId="173" formatCode="0.000%"/>
    <numFmt numFmtId="174" formatCode="&quot;$&quot;#,##0\ ;\(&quot;$&quot;#,##0\)"/>
    <numFmt numFmtId="175" formatCode="#,##0.000_);\(#,##0.000\)"/>
  </numFmts>
  <fonts count="48" x14ac:knownFonts="1">
    <font>
      <sz val="12"/>
      <name val="Courier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ourier"/>
      <family val="3"/>
    </font>
    <font>
      <b/>
      <sz val="11"/>
      <color indexed="8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b/>
      <i/>
      <sz val="12"/>
      <name val="Arial"/>
      <family val="2"/>
    </font>
    <font>
      <sz val="10"/>
      <name val="Courier"/>
      <family val="3"/>
    </font>
    <font>
      <b/>
      <sz val="15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12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Courier"/>
      <family val="3"/>
    </font>
    <font>
      <sz val="10"/>
      <name val="Courier"/>
      <family val="3"/>
    </font>
    <font>
      <b/>
      <sz val="12"/>
      <color indexed="8"/>
      <name val="Arial"/>
      <family val="2"/>
    </font>
    <font>
      <sz val="11"/>
      <color rgb="FFFF000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0">
    <xf numFmtId="37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12" fillId="0" borderId="0">
      <protection locked="0"/>
    </xf>
    <xf numFmtId="167" fontId="12" fillId="0" borderId="0">
      <protection locked="0"/>
    </xf>
    <xf numFmtId="164" fontId="13" fillId="0" borderId="0">
      <protection locked="0"/>
    </xf>
    <xf numFmtId="164" fontId="13" fillId="0" borderId="0">
      <protection locked="0"/>
    </xf>
    <xf numFmtId="166" fontId="14" fillId="0" borderId="0">
      <alignment vertical="center"/>
    </xf>
    <xf numFmtId="0" fontId="2" fillId="0" borderId="0"/>
    <xf numFmtId="166" fontId="14" fillId="0" borderId="0"/>
    <xf numFmtId="9" fontId="2" fillId="0" borderId="0" applyFont="0" applyFill="0" applyBorder="0" applyAlignment="0" applyProtection="0"/>
    <xf numFmtId="164" fontId="12" fillId="0" borderId="1">
      <protection locked="0"/>
    </xf>
    <xf numFmtId="0" fontId="8" fillId="0" borderId="0"/>
    <xf numFmtId="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7" fontId="14" fillId="0" borderId="0"/>
    <xf numFmtId="3" fontId="2" fillId="0" borderId="0" applyFont="0" applyFill="0" applyBorder="0" applyAlignment="0" applyProtection="0"/>
    <xf numFmtId="174" fontId="2" fillId="0" borderId="0" applyFont="0" applyFill="0" applyBorder="0" applyAlignment="0" applyProtection="0"/>
  </cellStyleXfs>
  <cellXfs count="689">
    <xf numFmtId="37" fontId="0" fillId="0" borderId="0" xfId="0"/>
    <xf numFmtId="166" fontId="16" fillId="0" borderId="0" xfId="7" applyFont="1" applyFill="1">
      <alignment vertical="center"/>
    </xf>
    <xf numFmtId="166" fontId="16" fillId="0" borderId="2" xfId="7" applyFont="1" applyFill="1" applyBorder="1">
      <alignment vertical="center"/>
    </xf>
    <xf numFmtId="166" fontId="16" fillId="0" borderId="0" xfId="7" applyFont="1" applyFill="1" applyBorder="1">
      <alignment vertical="center"/>
    </xf>
    <xf numFmtId="166" fontId="16" fillId="0" borderId="0" xfId="7" applyFont="1" applyFill="1" applyAlignment="1">
      <alignment horizontal="centerContinuous" vertical="center"/>
    </xf>
    <xf numFmtId="166" fontId="15" fillId="0" borderId="0" xfId="7" applyFont="1" applyFill="1" applyAlignment="1" applyProtection="1">
      <alignment horizontal="centerContinuous" vertical="center"/>
    </xf>
    <xf numFmtId="166" fontId="16" fillId="0" borderId="4" xfId="7" applyFont="1" applyFill="1" applyBorder="1" applyAlignment="1" applyProtection="1">
      <alignment vertical="center"/>
    </xf>
    <xf numFmtId="166" fontId="16" fillId="0" borderId="3" xfId="7" applyFont="1" applyFill="1" applyBorder="1" applyAlignment="1" applyProtection="1">
      <alignment vertical="top"/>
    </xf>
    <xf numFmtId="37" fontId="21" fillId="0" borderId="5" xfId="0" applyFont="1" applyFill="1" applyBorder="1"/>
    <xf numFmtId="37" fontId="10" fillId="0" borderId="0" xfId="0" applyFont="1" applyFill="1" applyBorder="1"/>
    <xf numFmtId="37" fontId="22" fillId="0" borderId="0" xfId="0" applyFont="1" applyFill="1" applyBorder="1"/>
    <xf numFmtId="166" fontId="5" fillId="0" borderId="6" xfId="7" applyFont="1" applyFill="1" applyBorder="1" applyAlignment="1" applyProtection="1">
      <alignment horizontal="right" vertical="center"/>
    </xf>
    <xf numFmtId="166" fontId="24" fillId="0" borderId="3" xfId="9" applyFont="1" applyFill="1" applyBorder="1" applyAlignment="1" applyProtection="1">
      <alignment horizontal="left" vertical="center"/>
    </xf>
    <xf numFmtId="166" fontId="24" fillId="0" borderId="8" xfId="9" applyFont="1" applyFill="1" applyBorder="1" applyAlignment="1" applyProtection="1">
      <alignment horizontal="left" vertical="center"/>
    </xf>
    <xf numFmtId="166" fontId="24" fillId="0" borderId="9" xfId="9" applyFont="1" applyFill="1" applyBorder="1" applyAlignment="1" applyProtection="1">
      <alignment horizontal="left" vertical="center"/>
    </xf>
    <xf numFmtId="166" fontId="19" fillId="0" borderId="0" xfId="7" quotePrefix="1" applyFont="1" applyFill="1" applyBorder="1" applyAlignment="1" applyProtection="1">
      <alignment vertical="top"/>
    </xf>
    <xf numFmtId="0" fontId="20" fillId="0" borderId="0" xfId="8" applyFont="1" applyFill="1" applyBorder="1" applyAlignment="1">
      <alignment horizontal="centerContinuous" vertical="center"/>
    </xf>
    <xf numFmtId="0" fontId="2" fillId="0" borderId="0" xfId="8" applyFill="1" applyAlignment="1">
      <alignment horizontal="centerContinuous"/>
    </xf>
    <xf numFmtId="0" fontId="2" fillId="0" borderId="10" xfId="8" applyFill="1" applyBorder="1"/>
    <xf numFmtId="0" fontId="9" fillId="0" borderId="11" xfId="8" applyFont="1" applyFill="1" applyBorder="1" applyAlignment="1">
      <alignment horizontal="center" vertical="center" wrapText="1"/>
    </xf>
    <xf numFmtId="0" fontId="9" fillId="0" borderId="12" xfId="8" applyFont="1" applyFill="1" applyBorder="1" applyAlignment="1">
      <alignment horizontal="center" vertical="center" wrapText="1"/>
    </xf>
    <xf numFmtId="166" fontId="16" fillId="0" borderId="0" xfId="7" applyFont="1" applyFill="1" applyBorder="1" applyAlignment="1" applyProtection="1">
      <alignment horizontal="right" vertical="center"/>
    </xf>
    <xf numFmtId="37" fontId="0" fillId="0" borderId="0" xfId="0" applyFill="1" applyBorder="1"/>
    <xf numFmtId="166" fontId="16" fillId="0" borderId="15" xfId="7" applyFont="1" applyFill="1" applyBorder="1" applyAlignment="1" applyProtection="1">
      <alignment horizontal="center" vertical="center"/>
    </xf>
    <xf numFmtId="37" fontId="0" fillId="0" borderId="0" xfId="0" applyFill="1"/>
    <xf numFmtId="37" fontId="3" fillId="0" borderId="13" xfId="0" applyFont="1" applyFill="1" applyBorder="1" applyAlignment="1">
      <alignment horizontal="center" vertical="center"/>
    </xf>
    <xf numFmtId="37" fontId="0" fillId="0" borderId="13" xfId="0" applyFill="1" applyBorder="1" applyAlignment="1" applyProtection="1">
      <alignment horizontal="left"/>
      <protection locked="0"/>
    </xf>
    <xf numFmtId="0" fontId="8" fillId="0" borderId="0" xfId="8" applyFont="1" applyFill="1" applyAlignment="1">
      <alignment horizontal="right"/>
    </xf>
    <xf numFmtId="37" fontId="0" fillId="0" borderId="0" xfId="0" applyFill="1" applyBorder="1" applyAlignment="1">
      <alignment horizontal="center"/>
    </xf>
    <xf numFmtId="0" fontId="8" fillId="0" borderId="0" xfId="8" applyFont="1" applyFill="1" applyBorder="1" applyAlignment="1" applyProtection="1">
      <alignment horizontal="center"/>
    </xf>
    <xf numFmtId="166" fontId="16" fillId="0" borderId="0" xfId="7" applyFont="1" applyFill="1" applyBorder="1" applyAlignment="1">
      <alignment vertical="center"/>
    </xf>
    <xf numFmtId="166" fontId="16" fillId="0" borderId="0" xfId="7" applyFont="1" applyFill="1" applyBorder="1" applyAlignment="1" applyProtection="1">
      <alignment horizontal="left" vertical="center"/>
    </xf>
    <xf numFmtId="166" fontId="16" fillId="0" borderId="10" xfId="7" applyFont="1" applyFill="1" applyBorder="1" applyAlignment="1" applyProtection="1">
      <alignment horizontal="left" vertical="center"/>
    </xf>
    <xf numFmtId="2" fontId="0" fillId="0" borderId="18" xfId="0" applyNumberFormat="1" applyFill="1" applyBorder="1" applyAlignment="1" applyProtection="1">
      <alignment horizontal="right"/>
      <protection locked="0"/>
    </xf>
    <xf numFmtId="37" fontId="0" fillId="0" borderId="18" xfId="0" applyFill="1" applyBorder="1" applyAlignment="1" applyProtection="1">
      <alignment horizontal="right"/>
    </xf>
    <xf numFmtId="2" fontId="0" fillId="0" borderId="10" xfId="0" applyNumberFormat="1" applyFill="1" applyBorder="1" applyAlignment="1" applyProtection="1">
      <alignment horizontal="right"/>
      <protection locked="0"/>
    </xf>
    <xf numFmtId="10" fontId="8" fillId="0" borderId="10" xfId="0" applyNumberFormat="1" applyFont="1" applyFill="1" applyBorder="1" applyAlignment="1">
      <alignment horizontal="right"/>
    </xf>
    <xf numFmtId="37" fontId="0" fillId="0" borderId="10" xfId="0" applyFill="1" applyBorder="1" applyAlignment="1">
      <alignment horizontal="right"/>
    </xf>
    <xf numFmtId="37" fontId="0" fillId="0" borderId="10" xfId="0" applyFill="1" applyBorder="1" applyAlignment="1" applyProtection="1">
      <alignment horizontal="right"/>
    </xf>
    <xf numFmtId="166" fontId="16" fillId="0" borderId="19" xfId="7" applyFont="1" applyFill="1" applyBorder="1" applyAlignment="1" applyProtection="1">
      <alignment vertical="center"/>
    </xf>
    <xf numFmtId="166" fontId="16" fillId="0" borderId="20" xfId="7" applyFont="1" applyFill="1" applyBorder="1" applyAlignment="1" applyProtection="1">
      <alignment vertical="center"/>
    </xf>
    <xf numFmtId="166" fontId="16" fillId="0" borderId="21" xfId="7" applyFont="1" applyFill="1" applyBorder="1" applyAlignment="1" applyProtection="1">
      <alignment horizontal="left" vertical="center"/>
    </xf>
    <xf numFmtId="166" fontId="16" fillId="0" borderId="22" xfId="7" applyFont="1" applyFill="1" applyBorder="1" applyAlignment="1" applyProtection="1">
      <alignment vertical="center"/>
    </xf>
    <xf numFmtId="10" fontId="8" fillId="0" borderId="0" xfId="0" applyNumberFormat="1" applyFont="1" applyFill="1" applyBorder="1" applyAlignment="1">
      <alignment horizontal="right"/>
    </xf>
    <xf numFmtId="37" fontId="0" fillId="0" borderId="0" xfId="0" applyFill="1" applyBorder="1" applyAlignment="1">
      <alignment horizontal="right"/>
    </xf>
    <xf numFmtId="166" fontId="16" fillId="0" borderId="23" xfId="7" applyFont="1" applyFill="1" applyBorder="1" applyAlignment="1" applyProtection="1">
      <alignment vertical="center"/>
    </xf>
    <xf numFmtId="166" fontId="16" fillId="0" borderId="21" xfId="7" applyFont="1" applyFill="1" applyBorder="1" applyAlignment="1" applyProtection="1">
      <alignment vertical="center"/>
    </xf>
    <xf numFmtId="2" fontId="0" fillId="0" borderId="0" xfId="0" applyNumberFormat="1" applyFill="1" applyBorder="1" applyProtection="1">
      <protection locked="0"/>
    </xf>
    <xf numFmtId="37" fontId="8" fillId="0" borderId="0" xfId="0" applyFont="1" applyFill="1" applyBorder="1" applyAlignment="1">
      <alignment horizontal="left"/>
    </xf>
    <xf numFmtId="37" fontId="0" fillId="0" borderId="0" xfId="0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right"/>
      <protection locked="0"/>
    </xf>
    <xf numFmtId="37" fontId="0" fillId="0" borderId="0" xfId="0" applyFill="1" applyBorder="1" applyAlignment="1" applyProtection="1">
      <alignment horizontal="right"/>
    </xf>
    <xf numFmtId="37" fontId="10" fillId="0" borderId="17" xfId="0" applyFont="1" applyFill="1" applyBorder="1" applyAlignment="1" applyProtection="1">
      <alignment vertical="center"/>
      <protection locked="0"/>
    </xf>
    <xf numFmtId="166" fontId="16" fillId="0" borderId="18" xfId="7" applyFont="1" applyFill="1" applyBorder="1" applyAlignment="1" applyProtection="1">
      <alignment vertical="center"/>
    </xf>
    <xf numFmtId="37" fontId="30" fillId="0" borderId="0" xfId="0" applyFont="1" applyFill="1" applyBorder="1" applyAlignment="1" applyProtection="1">
      <alignment horizontal="left"/>
      <protection locked="0"/>
    </xf>
    <xf numFmtId="37" fontId="30" fillId="0" borderId="0" xfId="0" applyFont="1" applyFill="1" applyBorder="1"/>
    <xf numFmtId="166" fontId="15" fillId="0" borderId="0" xfId="7" applyFont="1" applyFill="1" applyAlignment="1" applyProtection="1">
      <alignment horizontal="center" vertical="center"/>
    </xf>
    <xf numFmtId="14" fontId="10" fillId="0" borderId="13" xfId="9" applyNumberFormat="1" applyFont="1" applyFill="1" applyBorder="1" applyAlignment="1" applyProtection="1">
      <alignment horizontal="left" vertical="center"/>
      <protection locked="0"/>
    </xf>
    <xf numFmtId="37" fontId="10" fillId="0" borderId="0" xfId="0" applyFont="1" applyFill="1"/>
    <xf numFmtId="37" fontId="0" fillId="0" borderId="0" xfId="0" applyFill="1" applyAlignment="1">
      <alignment horizontal="centerContinuous"/>
    </xf>
    <xf numFmtId="166" fontId="17" fillId="0" borderId="0" xfId="7" applyFont="1" applyFill="1" applyAlignment="1">
      <alignment horizontal="centerContinuous" vertical="center"/>
    </xf>
    <xf numFmtId="166" fontId="17" fillId="0" borderId="0" xfId="7" applyFont="1" applyFill="1">
      <alignment vertical="center"/>
    </xf>
    <xf numFmtId="166" fontId="14" fillId="0" borderId="0" xfId="7" applyFill="1">
      <alignment vertical="center"/>
    </xf>
    <xf numFmtId="166" fontId="17" fillId="0" borderId="13" xfId="7" applyFont="1" applyFill="1" applyBorder="1" applyAlignment="1" applyProtection="1">
      <alignment horizontal="left" vertical="center"/>
      <protection locked="0"/>
    </xf>
    <xf numFmtId="166" fontId="17" fillId="0" borderId="13" xfId="7" applyFont="1" applyFill="1" applyBorder="1" applyAlignment="1">
      <alignment horizontal="left" vertical="center"/>
    </xf>
    <xf numFmtId="166" fontId="17" fillId="0" borderId="0" xfId="7" applyFont="1" applyFill="1" applyAlignment="1">
      <alignment vertical="center"/>
    </xf>
    <xf numFmtId="166" fontId="18" fillId="0" borderId="26" xfId="7" applyFont="1" applyFill="1" applyBorder="1" applyAlignment="1">
      <alignment vertical="center"/>
    </xf>
    <xf numFmtId="166" fontId="16" fillId="0" borderId="18" xfId="7" applyFont="1" applyFill="1" applyBorder="1" applyAlignment="1" applyProtection="1">
      <alignment horizontal="centerContinuous" vertical="center"/>
      <protection locked="0"/>
    </xf>
    <xf numFmtId="166" fontId="16" fillId="0" borderId="28" xfId="7" applyFont="1" applyFill="1" applyBorder="1" applyAlignment="1" applyProtection="1">
      <alignment horizontal="centerContinuous" vertical="center"/>
      <protection locked="0"/>
    </xf>
    <xf numFmtId="37" fontId="0" fillId="0" borderId="0" xfId="0" applyFill="1" applyBorder="1" applyAlignment="1">
      <alignment horizontal="left"/>
    </xf>
    <xf numFmtId="166" fontId="16" fillId="0" borderId="29" xfId="7" applyFont="1" applyFill="1" applyBorder="1" applyAlignment="1">
      <alignment horizontal="centerContinuous" vertical="center"/>
    </xf>
    <xf numFmtId="166" fontId="16" fillId="0" borderId="30" xfId="7" applyFont="1" applyFill="1" applyBorder="1" applyAlignment="1">
      <alignment horizontal="center" vertical="center"/>
    </xf>
    <xf numFmtId="166" fontId="18" fillId="0" borderId="31" xfId="7" applyFont="1" applyFill="1" applyBorder="1" applyAlignment="1">
      <alignment vertical="center"/>
    </xf>
    <xf numFmtId="166" fontId="16" fillId="0" borderId="27" xfId="7" applyFont="1" applyFill="1" applyBorder="1" applyAlignment="1" applyProtection="1">
      <alignment horizontal="centerContinuous" vertical="center"/>
    </xf>
    <xf numFmtId="166" fontId="16" fillId="0" borderId="18" xfId="7" applyFont="1" applyFill="1" applyBorder="1" applyAlignment="1">
      <alignment horizontal="centerContinuous" vertical="center"/>
    </xf>
    <xf numFmtId="166" fontId="16" fillId="0" borderId="28" xfId="7" applyFont="1" applyFill="1" applyBorder="1" applyAlignment="1" applyProtection="1">
      <alignment horizontal="center" vertical="center"/>
    </xf>
    <xf numFmtId="37" fontId="0" fillId="0" borderId="0" xfId="0" applyFill="1" applyAlignment="1">
      <alignment vertical="center"/>
    </xf>
    <xf numFmtId="166" fontId="15" fillId="0" borderId="27" xfId="7" applyFont="1" applyFill="1" applyBorder="1" applyAlignment="1" applyProtection="1">
      <alignment horizontal="centerContinuous" vertical="center"/>
    </xf>
    <xf numFmtId="166" fontId="16" fillId="0" borderId="28" xfId="7" applyFont="1" applyFill="1" applyBorder="1" applyAlignment="1" applyProtection="1">
      <alignment horizontal="centerContinuous" vertical="center"/>
    </xf>
    <xf numFmtId="37" fontId="7" fillId="0" borderId="0" xfId="0" applyFont="1" applyFill="1" applyAlignment="1">
      <alignment vertical="justify" wrapText="1"/>
    </xf>
    <xf numFmtId="37" fontId="0" fillId="0" borderId="0" xfId="0" applyFill="1" applyAlignment="1">
      <alignment vertical="justify" wrapText="1"/>
    </xf>
    <xf numFmtId="166" fontId="17" fillId="0" borderId="0" xfId="7" applyFont="1" applyFill="1" applyAlignment="1">
      <alignment vertical="justify" wrapText="1"/>
    </xf>
    <xf numFmtId="166" fontId="17" fillId="0" borderId="0" xfId="7" applyFont="1" applyFill="1" applyAlignment="1">
      <alignment horizontal="centerContinuous" vertical="justify" wrapText="1"/>
    </xf>
    <xf numFmtId="166" fontId="17" fillId="0" borderId="0" xfId="7" applyFont="1" applyFill="1" applyAlignment="1" applyProtection="1">
      <alignment vertical="center"/>
      <protection locked="0"/>
    </xf>
    <xf numFmtId="37" fontId="4" fillId="0" borderId="0" xfId="0" applyNumberFormat="1" applyFont="1" applyFill="1" applyAlignment="1" applyProtection="1">
      <alignment horizontal="left" vertical="center"/>
    </xf>
    <xf numFmtId="37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7" fontId="3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vertical="top"/>
    </xf>
    <xf numFmtId="3" fontId="9" fillId="0" borderId="0" xfId="0" applyNumberFormat="1" applyFont="1" applyFill="1" applyAlignment="1">
      <alignment horizontal="right"/>
    </xf>
    <xf numFmtId="37" fontId="8" fillId="0" borderId="0" xfId="0" applyFont="1" applyFill="1" applyAlignment="1">
      <alignment horizontal="right"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7" fontId="3" fillId="0" borderId="0" xfId="0" applyFont="1" applyFill="1"/>
    <xf numFmtId="3" fontId="3" fillId="0" borderId="0" xfId="0" applyNumberFormat="1" applyFont="1" applyFill="1"/>
    <xf numFmtId="166" fontId="8" fillId="0" borderId="32" xfId="7" applyFont="1" applyFill="1" applyBorder="1" applyAlignment="1" applyProtection="1">
      <alignment vertical="center"/>
    </xf>
    <xf numFmtId="170" fontId="16" fillId="2" borderId="33" xfId="7" applyNumberFormat="1" applyFont="1" applyFill="1" applyBorder="1" applyAlignment="1" applyProtection="1">
      <alignment horizontal="right" vertical="center"/>
    </xf>
    <xf numFmtId="3" fontId="14" fillId="0" borderId="0" xfId="0" applyNumberFormat="1" applyFont="1" applyFill="1"/>
    <xf numFmtId="37" fontId="14" fillId="0" borderId="0" xfId="0" applyFont="1" applyFill="1"/>
    <xf numFmtId="37" fontId="3" fillId="0" borderId="0" xfId="0" applyFont="1" applyFill="1" applyAlignment="1">
      <alignment horizontal="right" vertical="center"/>
    </xf>
    <xf numFmtId="37" fontId="3" fillId="0" borderId="3" xfId="0" applyFont="1" applyFill="1" applyBorder="1" applyAlignment="1">
      <alignment vertical="center"/>
    </xf>
    <xf numFmtId="37" fontId="3" fillId="0" borderId="36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7" fontId="3" fillId="0" borderId="36" xfId="0" applyNumberFormat="1" applyFont="1" applyFill="1" applyBorder="1" applyAlignment="1" applyProtection="1">
      <alignment vertical="center"/>
    </xf>
    <xf numFmtId="49" fontId="3" fillId="0" borderId="36" xfId="0" applyNumberFormat="1" applyFont="1" applyFill="1" applyBorder="1" applyAlignment="1">
      <alignment vertical="center"/>
    </xf>
    <xf numFmtId="37" fontId="4" fillId="0" borderId="36" xfId="0" applyNumberFormat="1" applyFont="1" applyFill="1" applyBorder="1" applyAlignment="1" applyProtection="1">
      <alignment vertical="center"/>
    </xf>
    <xf numFmtId="10" fontId="3" fillId="0" borderId="36" xfId="0" applyNumberFormat="1" applyFont="1" applyFill="1" applyBorder="1" applyAlignment="1" applyProtection="1">
      <alignment vertical="center"/>
      <protection locked="0"/>
    </xf>
    <xf numFmtId="10" fontId="3" fillId="0" borderId="36" xfId="0" applyNumberFormat="1" applyFont="1" applyFill="1" applyBorder="1" applyAlignment="1" applyProtection="1">
      <alignment vertical="center"/>
    </xf>
    <xf numFmtId="37" fontId="34" fillId="0" borderId="0" xfId="0" applyNumberFormat="1" applyFont="1" applyFill="1" applyAlignment="1" applyProtection="1">
      <alignment horizontal="left" vertical="center"/>
    </xf>
    <xf numFmtId="37" fontId="14" fillId="0" borderId="0" xfId="0" applyFont="1" applyFill="1" applyAlignment="1">
      <alignment wrapText="1"/>
    </xf>
    <xf numFmtId="37" fontId="3" fillId="0" borderId="0" xfId="0" applyNumberFormat="1" applyFont="1" applyFill="1" applyBorder="1" applyAlignment="1" applyProtection="1">
      <alignment horizontal="left" vertical="center"/>
    </xf>
    <xf numFmtId="3" fontId="14" fillId="0" borderId="0" xfId="0" applyNumberFormat="1" applyFont="1" applyFill="1" applyBorder="1"/>
    <xf numFmtId="3" fontId="3" fillId="0" borderId="0" xfId="0" applyNumberFormat="1" applyFont="1" applyFill="1" applyBorder="1" applyAlignment="1" applyProtection="1">
      <alignment horizontal="left" vertical="center"/>
    </xf>
    <xf numFmtId="37" fontId="14" fillId="0" borderId="0" xfId="0" applyFont="1" applyFill="1" applyBorder="1"/>
    <xf numFmtId="37" fontId="35" fillId="0" borderId="0" xfId="0" applyFont="1" applyFill="1"/>
    <xf numFmtId="3" fontId="35" fillId="0" borderId="0" xfId="0" applyNumberFormat="1" applyFont="1" applyFill="1"/>
    <xf numFmtId="37" fontId="3" fillId="0" borderId="38" xfId="0" applyFont="1" applyFill="1" applyBorder="1" applyAlignment="1">
      <alignment vertical="center"/>
    </xf>
    <xf numFmtId="37" fontId="9" fillId="0" borderId="0" xfId="0" applyFont="1" applyFill="1" applyAlignment="1">
      <alignment horizontal="centerContinuous"/>
    </xf>
    <xf numFmtId="37" fontId="8" fillId="0" borderId="0" xfId="0" applyFont="1" applyFill="1" applyAlignment="1">
      <alignment horizontal="centerContinuous"/>
    </xf>
    <xf numFmtId="37" fontId="8" fillId="0" borderId="0" xfId="0" applyFont="1" applyFill="1"/>
    <xf numFmtId="37" fontId="7" fillId="0" borderId="0" xfId="0" applyFont="1" applyFill="1" applyAlignment="1">
      <alignment horizontal="right"/>
    </xf>
    <xf numFmtId="166" fontId="7" fillId="0" borderId="13" xfId="7" applyFont="1" applyFill="1" applyBorder="1" applyAlignment="1" applyProtection="1">
      <alignment horizontal="left" vertical="center"/>
      <protection locked="0"/>
    </xf>
    <xf numFmtId="37" fontId="9" fillId="0" borderId="13" xfId="0" applyFont="1" applyFill="1" applyBorder="1" applyAlignment="1">
      <alignment horizontal="left"/>
    </xf>
    <xf numFmtId="37" fontId="8" fillId="0" borderId="13" xfId="0" applyFont="1" applyFill="1" applyBorder="1" applyAlignment="1">
      <alignment horizontal="left"/>
    </xf>
    <xf numFmtId="37" fontId="7" fillId="0" borderId="3" xfId="0" applyFont="1" applyFill="1" applyBorder="1" applyAlignment="1">
      <alignment horizontal="centerContinuous"/>
    </xf>
    <xf numFmtId="37" fontId="0" fillId="0" borderId="25" xfId="0" applyFill="1" applyBorder="1" applyAlignment="1">
      <alignment horizontal="centerContinuous"/>
    </xf>
    <xf numFmtId="37" fontId="7" fillId="0" borderId="0" xfId="0" applyFont="1" applyFill="1" applyAlignment="1">
      <alignment horizontal="centerContinuous"/>
    </xf>
    <xf numFmtId="37" fontId="8" fillId="0" borderId="9" xfId="0" applyFont="1" applyFill="1" applyBorder="1"/>
    <xf numFmtId="37" fontId="0" fillId="0" borderId="39" xfId="0" applyFill="1" applyBorder="1"/>
    <xf numFmtId="37" fontId="2" fillId="0" borderId="0" xfId="0" applyFont="1" applyFill="1" applyAlignment="1">
      <alignment horizontal="left"/>
    </xf>
    <xf numFmtId="37" fontId="0" fillId="0" borderId="40" xfId="0" applyFill="1" applyBorder="1" applyAlignment="1">
      <alignment horizontal="centerContinuous"/>
    </xf>
    <xf numFmtId="37" fontId="11" fillId="0" borderId="8" xfId="0" applyFont="1" applyFill="1" applyBorder="1" applyAlignment="1">
      <alignment horizontal="centerContinuous" vertical="justify"/>
    </xf>
    <xf numFmtId="37" fontId="10" fillId="0" borderId="38" xfId="0" applyFont="1" applyFill="1" applyBorder="1" applyAlignment="1">
      <alignment horizontal="centerContinuous" vertical="center"/>
    </xf>
    <xf numFmtId="37" fontId="8" fillId="0" borderId="17" xfId="0" applyFont="1" applyFill="1" applyBorder="1" applyAlignment="1" applyProtection="1">
      <alignment horizontal="right" vertical="center"/>
      <protection locked="0"/>
    </xf>
    <xf numFmtId="37" fontId="8" fillId="0" borderId="17" xfId="0" applyFont="1" applyFill="1" applyBorder="1" applyAlignment="1" applyProtection="1">
      <alignment horizontal="right"/>
      <protection locked="0"/>
    </xf>
    <xf numFmtId="37" fontId="0" fillId="0" borderId="17" xfId="0" applyFill="1" applyBorder="1" applyAlignment="1" applyProtection="1">
      <alignment horizontal="right"/>
      <protection locked="0"/>
    </xf>
    <xf numFmtId="37" fontId="20" fillId="0" borderId="17" xfId="0" applyFont="1" applyFill="1" applyBorder="1" applyAlignment="1">
      <alignment vertical="center"/>
    </xf>
    <xf numFmtId="37" fontId="10" fillId="0" borderId="17" xfId="0" applyFont="1" applyFill="1" applyBorder="1" applyAlignment="1">
      <alignment vertical="center"/>
    </xf>
    <xf numFmtId="37" fontId="8" fillId="0" borderId="17" xfId="0" applyFont="1" applyFill="1" applyBorder="1" applyProtection="1"/>
    <xf numFmtId="37" fontId="8" fillId="0" borderId="17" xfId="0" applyFont="1" applyFill="1" applyBorder="1"/>
    <xf numFmtId="37" fontId="8" fillId="0" borderId="17" xfId="0" applyFont="1" applyFill="1" applyBorder="1" applyProtection="1">
      <protection locked="0"/>
    </xf>
    <xf numFmtId="37" fontId="10" fillId="0" borderId="7" xfId="0" applyFont="1" applyFill="1" applyBorder="1" applyAlignment="1">
      <alignment vertical="center"/>
    </xf>
    <xf numFmtId="37" fontId="8" fillId="0" borderId="0" xfId="0" applyFont="1" applyFill="1" applyAlignment="1">
      <alignment vertical="center"/>
    </xf>
    <xf numFmtId="37" fontId="11" fillId="0" borderId="0" xfId="0" applyFont="1" applyFill="1"/>
    <xf numFmtId="37" fontId="7" fillId="0" borderId="0" xfId="0" applyFont="1" applyFill="1" applyAlignment="1">
      <alignment vertical="center"/>
    </xf>
    <xf numFmtId="37" fontId="7" fillId="0" borderId="0" xfId="0" applyFont="1" applyFill="1"/>
    <xf numFmtId="170" fontId="8" fillId="0" borderId="17" xfId="0" applyNumberFormat="1" applyFont="1" applyFill="1" applyBorder="1" applyAlignment="1" applyProtection="1">
      <alignment horizontal="right" vertical="center"/>
    </xf>
    <xf numFmtId="37" fontId="9" fillId="0" borderId="0" xfId="0" applyFont="1" applyFill="1" applyBorder="1" applyAlignment="1">
      <alignment horizontal="centerContinuous"/>
    </xf>
    <xf numFmtId="37" fontId="8" fillId="0" borderId="0" xfId="0" applyFont="1" applyFill="1" applyBorder="1" applyAlignment="1">
      <alignment horizontal="centerContinuous"/>
    </xf>
    <xf numFmtId="166" fontId="7" fillId="0" borderId="0" xfId="7" applyFont="1" applyFill="1" applyBorder="1" applyAlignment="1" applyProtection="1">
      <alignment horizontal="centerContinuous" vertical="center"/>
    </xf>
    <xf numFmtId="37" fontId="10" fillId="0" borderId="43" xfId="0" applyFont="1" applyFill="1" applyBorder="1"/>
    <xf numFmtId="37" fontId="10" fillId="0" borderId="44" xfId="0" applyFont="1" applyFill="1" applyBorder="1"/>
    <xf numFmtId="37" fontId="21" fillId="0" borderId="44" xfId="0" applyFont="1" applyFill="1" applyBorder="1" applyAlignment="1">
      <alignment vertical="center"/>
    </xf>
    <xf numFmtId="37" fontId="7" fillId="0" borderId="45" xfId="0" applyFont="1" applyFill="1" applyBorder="1" applyAlignment="1">
      <alignment horizontal="center" vertical="center" wrapText="1"/>
    </xf>
    <xf numFmtId="37" fontId="10" fillId="0" borderId="46" xfId="0" applyFont="1" applyFill="1" applyBorder="1" applyAlignment="1">
      <alignment horizontal="right"/>
    </xf>
    <xf numFmtId="37" fontId="10" fillId="0" borderId="5" xfId="0" applyFont="1" applyFill="1" applyBorder="1"/>
    <xf numFmtId="169" fontId="10" fillId="0" borderId="46" xfId="0" applyNumberFormat="1" applyFont="1" applyFill="1" applyBorder="1" applyAlignment="1" applyProtection="1">
      <alignment horizontal="right"/>
      <protection locked="0"/>
    </xf>
    <xf numFmtId="37" fontId="10" fillId="0" borderId="47" xfId="0" applyFont="1" applyFill="1" applyBorder="1"/>
    <xf numFmtId="37" fontId="10" fillId="0" borderId="13" xfId="0" applyFont="1" applyFill="1" applyBorder="1"/>
    <xf numFmtId="169" fontId="10" fillId="0" borderId="46" xfId="0" applyNumberFormat="1" applyFont="1" applyFill="1" applyBorder="1" applyAlignment="1">
      <alignment horizontal="right"/>
    </xf>
    <xf numFmtId="37" fontId="10" fillId="0" borderId="0" xfId="0" applyFont="1" applyFill="1" applyBorder="1" applyAlignment="1">
      <alignment horizontal="right"/>
    </xf>
    <xf numFmtId="37" fontId="10" fillId="0" borderId="13" xfId="0" applyFont="1" applyFill="1" applyBorder="1" applyProtection="1">
      <protection locked="0"/>
    </xf>
    <xf numFmtId="37" fontId="10" fillId="0" borderId="49" xfId="0" applyFont="1" applyFill="1" applyBorder="1"/>
    <xf numFmtId="169" fontId="10" fillId="0" borderId="50" xfId="0" applyNumberFormat="1" applyFont="1" applyFill="1" applyBorder="1" applyAlignment="1" applyProtection="1">
      <alignment horizontal="right"/>
      <protection locked="0"/>
    </xf>
    <xf numFmtId="0" fontId="20" fillId="0" borderId="0" xfId="8" applyFont="1" applyFill="1" applyAlignment="1">
      <alignment horizontal="centerContinuous"/>
    </xf>
    <xf numFmtId="0" fontId="2" fillId="0" borderId="0" xfId="8" applyFill="1"/>
    <xf numFmtId="0" fontId="2" fillId="0" borderId="13" xfId="8" applyFill="1" applyBorder="1" applyAlignment="1">
      <alignment horizontal="centerContinuous"/>
    </xf>
    <xf numFmtId="0" fontId="9" fillId="0" borderId="51" xfId="8" applyFont="1" applyFill="1" applyBorder="1" applyAlignment="1">
      <alignment vertical="center"/>
    </xf>
    <xf numFmtId="0" fontId="9" fillId="0" borderId="52" xfId="8" applyFont="1" applyFill="1" applyBorder="1"/>
    <xf numFmtId="0" fontId="2" fillId="0" borderId="53" xfId="8" applyFill="1" applyBorder="1" applyAlignment="1">
      <alignment horizontal="center"/>
    </xf>
    <xf numFmtId="0" fontId="8" fillId="0" borderId="53" xfId="8" applyFont="1" applyFill="1" applyBorder="1" applyAlignment="1">
      <alignment horizontal="left" vertical="center" wrapText="1"/>
    </xf>
    <xf numFmtId="0" fontId="8" fillId="0" borderId="0" xfId="8" applyFont="1" applyFill="1" applyAlignment="1">
      <alignment horizontal="center"/>
    </xf>
    <xf numFmtId="0" fontId="2" fillId="0" borderId="0" xfId="8" applyFill="1" applyAlignment="1">
      <alignment horizontal="center"/>
    </xf>
    <xf numFmtId="0" fontId="8" fillId="0" borderId="4" xfId="8" applyFont="1" applyFill="1" applyBorder="1" applyAlignment="1">
      <alignment vertical="top"/>
    </xf>
    <xf numFmtId="0" fontId="8" fillId="0" borderId="36" xfId="8" applyFont="1" applyFill="1" applyBorder="1" applyAlignment="1">
      <alignment vertical="center" wrapText="1"/>
    </xf>
    <xf numFmtId="0" fontId="8" fillId="0" borderId="0" xfId="8" applyFont="1" applyFill="1"/>
    <xf numFmtId="0" fontId="8" fillId="0" borderId="17" xfId="8" applyFont="1" applyFill="1" applyBorder="1" applyAlignment="1">
      <alignment vertical="top" wrapText="1"/>
    </xf>
    <xf numFmtId="0" fontId="8" fillId="0" borderId="53" xfId="8" applyFont="1" applyFill="1" applyBorder="1" applyAlignment="1">
      <alignment vertical="top" wrapText="1"/>
    </xf>
    <xf numFmtId="0" fontId="8" fillId="0" borderId="4" xfId="8" applyFont="1" applyFill="1" applyBorder="1" applyAlignment="1">
      <alignment vertical="top" wrapText="1"/>
    </xf>
    <xf numFmtId="0" fontId="8" fillId="0" borderId="6" xfId="8" applyFont="1" applyFill="1" applyBorder="1" applyAlignment="1">
      <alignment vertical="top"/>
    </xf>
    <xf numFmtId="0" fontId="8" fillId="0" borderId="0" xfId="8" applyFont="1" applyFill="1" applyAlignment="1">
      <alignment wrapText="1"/>
    </xf>
    <xf numFmtId="0" fontId="8" fillId="0" borderId="0" xfId="8" applyFont="1" applyFill="1" applyBorder="1"/>
    <xf numFmtId="0" fontId="28" fillId="0" borderId="37" xfId="8" applyFont="1" applyFill="1" applyBorder="1" applyAlignment="1">
      <alignment wrapText="1"/>
    </xf>
    <xf numFmtId="0" fontId="8" fillId="0" borderId="37" xfId="8" applyFont="1" applyFill="1" applyBorder="1" applyAlignment="1"/>
    <xf numFmtId="0" fontId="8" fillId="0" borderId="38" xfId="8" applyFont="1" applyFill="1" applyBorder="1" applyAlignment="1"/>
    <xf numFmtId="0" fontId="8" fillId="0" borderId="0" xfId="8" applyFont="1" applyFill="1" applyBorder="1" applyAlignment="1">
      <alignment horizontal="centerContinuous"/>
    </xf>
    <xf numFmtId="0" fontId="8" fillId="0" borderId="7" xfId="8" applyFont="1" applyFill="1" applyBorder="1" applyAlignment="1"/>
    <xf numFmtId="0" fontId="18" fillId="0" borderId="6" xfId="8" applyFont="1" applyFill="1" applyBorder="1" applyAlignment="1">
      <alignment horizontal="centerContinuous"/>
    </xf>
    <xf numFmtId="13" fontId="18" fillId="0" borderId="53" xfId="8" applyNumberFormat="1" applyFont="1" applyFill="1" applyBorder="1" applyAlignment="1">
      <alignment horizontal="centerContinuous"/>
    </xf>
    <xf numFmtId="0" fontId="8" fillId="0" borderId="0" xfId="8" applyFont="1" applyFill="1" applyBorder="1" applyAlignment="1"/>
    <xf numFmtId="0" fontId="8" fillId="0" borderId="9" xfId="8" applyFont="1" applyFill="1" applyBorder="1" applyAlignment="1"/>
    <xf numFmtId="0" fontId="8" fillId="0" borderId="13" xfId="8" applyFont="1" applyFill="1" applyBorder="1" applyAlignment="1"/>
    <xf numFmtId="0" fontId="8" fillId="0" borderId="39" xfId="8" applyFont="1" applyFill="1" applyBorder="1" applyAlignment="1"/>
    <xf numFmtId="37" fontId="0" fillId="0" borderId="0" xfId="0" applyFill="1" applyAlignment="1">
      <alignment horizontal="left"/>
    </xf>
    <xf numFmtId="166" fontId="17" fillId="0" borderId="0" xfId="7" applyFont="1" applyFill="1" applyAlignment="1" applyProtection="1">
      <alignment horizontal="left" vertical="center"/>
    </xf>
    <xf numFmtId="37" fontId="10" fillId="0" borderId="0" xfId="0" applyFont="1" applyFill="1" applyAlignment="1"/>
    <xf numFmtId="37" fontId="10" fillId="0" borderId="0" xfId="0" applyFont="1" applyFill="1" applyAlignment="1">
      <alignment horizontal="centerContinuous" wrapText="1"/>
    </xf>
    <xf numFmtId="37" fontId="10" fillId="0" borderId="0" xfId="0" applyFont="1" applyFill="1" applyAlignment="1">
      <alignment horizontal="centerContinuous"/>
    </xf>
    <xf numFmtId="37" fontId="8" fillId="0" borderId="0" xfId="0" applyFont="1" applyFill="1" applyProtection="1">
      <protection locked="0"/>
    </xf>
    <xf numFmtId="37" fontId="30" fillId="0" borderId="0" xfId="0" applyFont="1" applyFill="1"/>
    <xf numFmtId="37" fontId="11" fillId="0" borderId="42" xfId="0" applyFont="1" applyFill="1" applyBorder="1" applyAlignment="1">
      <alignment horizontal="center" vertical="center"/>
    </xf>
    <xf numFmtId="37" fontId="11" fillId="0" borderId="41" xfId="0" applyFont="1" applyFill="1" applyBorder="1" applyAlignment="1">
      <alignment horizontal="center" vertical="center"/>
    </xf>
    <xf numFmtId="37" fontId="11" fillId="0" borderId="41" xfId="0" applyFont="1" applyFill="1" applyBorder="1" applyAlignment="1">
      <alignment horizontal="center" vertical="center" wrapText="1"/>
    </xf>
    <xf numFmtId="37" fontId="11" fillId="0" borderId="54" xfId="0" applyFont="1" applyFill="1" applyBorder="1" applyAlignment="1">
      <alignment horizontal="center" vertical="center" wrapText="1"/>
    </xf>
    <xf numFmtId="37" fontId="11" fillId="0" borderId="0" xfId="0" applyFont="1" applyFill="1" applyBorder="1"/>
    <xf numFmtId="37" fontId="7" fillId="0" borderId="0" xfId="0" applyFont="1" applyFill="1" applyBorder="1"/>
    <xf numFmtId="37" fontId="30" fillId="0" borderId="6" xfId="0" applyFont="1" applyFill="1" applyBorder="1"/>
    <xf numFmtId="37" fontId="30" fillId="0" borderId="17" xfId="0" applyFont="1" applyFill="1" applyBorder="1"/>
    <xf numFmtId="37" fontId="30" fillId="0" borderId="13" xfId="0" applyFont="1" applyFill="1" applyBorder="1"/>
    <xf numFmtId="37" fontId="27" fillId="0" borderId="36" xfId="0" applyNumberFormat="1" applyFont="1" applyFill="1" applyBorder="1" applyAlignment="1" applyProtection="1">
      <alignment horizontal="left" vertical="center"/>
    </xf>
    <xf numFmtId="166" fontId="16" fillId="0" borderId="31" xfId="7" quotePrefix="1" applyFont="1" applyFill="1" applyBorder="1" applyAlignment="1" applyProtection="1">
      <alignment horizontal="left" vertical="center"/>
    </xf>
    <xf numFmtId="37" fontId="32" fillId="0" borderId="17" xfId="0" applyFont="1" applyFill="1" applyBorder="1" applyAlignment="1">
      <alignment horizontal="center" vertical="center" wrapText="1"/>
    </xf>
    <xf numFmtId="37" fontId="32" fillId="0" borderId="7" xfId="0" applyFont="1" applyFill="1" applyBorder="1" applyAlignment="1">
      <alignment horizontal="centerContinuous"/>
    </xf>
    <xf numFmtId="37" fontId="38" fillId="0" borderId="0" xfId="0" applyFont="1" applyFill="1" applyBorder="1" applyAlignment="1">
      <alignment horizontal="right" vertical="center"/>
    </xf>
    <xf numFmtId="37" fontId="3" fillId="0" borderId="0" xfId="0" applyFont="1" applyFill="1" applyBorder="1" applyAlignment="1" applyProtection="1">
      <alignment vertical="center"/>
      <protection locked="0"/>
    </xf>
    <xf numFmtId="14" fontId="3" fillId="0" borderId="0" xfId="0" applyNumberFormat="1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>
      <alignment vertical="center"/>
    </xf>
    <xf numFmtId="3" fontId="24" fillId="0" borderId="0" xfId="9" applyNumberFormat="1" applyFont="1" applyFill="1" applyBorder="1" applyAlignment="1" applyProtection="1">
      <alignment horizontal="right" vertical="center"/>
      <protection locked="0"/>
    </xf>
    <xf numFmtId="37" fontId="32" fillId="0" borderId="17" xfId="0" applyFont="1" applyFill="1" applyBorder="1" applyAlignment="1" applyProtection="1">
      <alignment horizontal="center" vertical="center" wrapText="1"/>
    </xf>
    <xf numFmtId="37" fontId="8" fillId="0" borderId="6" xfId="0" applyFont="1" applyFill="1" applyBorder="1"/>
    <xf numFmtId="170" fontId="8" fillId="0" borderId="6" xfId="0" applyNumberFormat="1" applyFont="1" applyFill="1" applyBorder="1" applyAlignment="1" applyProtection="1">
      <alignment horizontal="right" vertical="center"/>
    </xf>
    <xf numFmtId="37" fontId="8" fillId="0" borderId="6" xfId="0" applyFont="1" applyFill="1" applyBorder="1" applyProtection="1">
      <protection locked="0"/>
    </xf>
    <xf numFmtId="37" fontId="8" fillId="0" borderId="29" xfId="0" applyFont="1" applyFill="1" applyBorder="1" applyProtection="1"/>
    <xf numFmtId="37" fontId="8" fillId="0" borderId="29" xfId="0" applyFont="1" applyFill="1" applyBorder="1"/>
    <xf numFmtId="37" fontId="8" fillId="0" borderId="13" xfId="0" applyFont="1" applyFill="1" applyBorder="1"/>
    <xf numFmtId="37" fontId="0" fillId="0" borderId="13" xfId="0" applyFill="1" applyBorder="1"/>
    <xf numFmtId="37" fontId="10" fillId="0" borderId="0" xfId="0" applyFont="1" applyFill="1" applyAlignment="1">
      <alignment horizontal="right"/>
    </xf>
    <xf numFmtId="37" fontId="40" fillId="0" borderId="0" xfId="0" applyFont="1" applyFill="1" applyAlignment="1">
      <alignment vertical="center"/>
    </xf>
    <xf numFmtId="10" fontId="0" fillId="0" borderId="0" xfId="10" applyNumberFormat="1" applyFont="1" applyFill="1" applyBorder="1" applyAlignment="1" applyProtection="1">
      <alignment horizontal="center"/>
    </xf>
    <xf numFmtId="166" fontId="16" fillId="0" borderId="24" xfId="7" applyFont="1" applyFill="1" applyBorder="1" applyAlignment="1" applyProtection="1">
      <alignment horizontal="left" vertical="center"/>
    </xf>
    <xf numFmtId="37" fontId="11" fillId="0" borderId="54" xfId="0" applyFont="1" applyFill="1" applyBorder="1" applyAlignment="1">
      <alignment horizontal="center" vertical="center" shrinkToFit="1"/>
    </xf>
    <xf numFmtId="170" fontId="16" fillId="2" borderId="9" xfId="7" applyNumberFormat="1" applyFont="1" applyFill="1" applyBorder="1" applyAlignment="1" applyProtection="1">
      <alignment horizontal="right" vertical="center"/>
    </xf>
    <xf numFmtId="37" fontId="10" fillId="0" borderId="17" xfId="0" applyFont="1" applyFill="1" applyBorder="1"/>
    <xf numFmtId="37" fontId="10" fillId="0" borderId="4" xfId="0" applyFont="1" applyFill="1" applyBorder="1"/>
    <xf numFmtId="37" fontId="10" fillId="0" borderId="53" xfId="0" applyFont="1" applyFill="1" applyBorder="1"/>
    <xf numFmtId="37" fontId="10" fillId="0" borderId="6" xfId="0" applyFont="1" applyFill="1" applyBorder="1"/>
    <xf numFmtId="14" fontId="32" fillId="0" borderId="13" xfId="0" applyNumberFormat="1" applyFont="1" applyFill="1" applyBorder="1" applyAlignment="1" applyProtection="1">
      <alignment horizontal="centerContinuous"/>
      <protection locked="0"/>
    </xf>
    <xf numFmtId="14" fontId="7" fillId="0" borderId="13" xfId="0" applyNumberFormat="1" applyFont="1" applyFill="1" applyBorder="1" applyAlignment="1" applyProtection="1">
      <alignment horizontal="centerContinuous"/>
      <protection locked="0"/>
    </xf>
    <xf numFmtId="37" fontId="36" fillId="0" borderId="0" xfId="0" applyFont="1" applyFill="1"/>
    <xf numFmtId="37" fontId="8" fillId="0" borderId="49" xfId="0" applyFont="1" applyFill="1" applyBorder="1" applyAlignment="1">
      <alignment horizontal="centerContinuous"/>
    </xf>
    <xf numFmtId="169" fontId="10" fillId="0" borderId="57" xfId="0" applyNumberFormat="1" applyFont="1" applyFill="1" applyBorder="1" applyAlignment="1" applyProtection="1">
      <alignment horizontal="right"/>
      <protection locked="0"/>
    </xf>
    <xf numFmtId="37" fontId="10" fillId="0" borderId="58" xfId="0" applyFont="1" applyFill="1" applyBorder="1" applyAlignment="1">
      <alignment horizontal="right"/>
    </xf>
    <xf numFmtId="169" fontId="10" fillId="0" borderId="59" xfId="0" applyNumberFormat="1" applyFont="1" applyFill="1" applyBorder="1" applyAlignment="1" applyProtection="1">
      <alignment horizontal="right"/>
      <protection locked="0"/>
    </xf>
    <xf numFmtId="169" fontId="10" fillId="0" borderId="59" xfId="0" applyNumberFormat="1" applyFont="1" applyFill="1" applyBorder="1" applyAlignment="1">
      <alignment horizontal="right"/>
    </xf>
    <xf numFmtId="37" fontId="11" fillId="0" borderId="60" xfId="0" applyFont="1" applyFill="1" applyBorder="1" applyAlignment="1">
      <alignment horizontal="center" vertical="center" wrapText="1"/>
    </xf>
    <xf numFmtId="166" fontId="15" fillId="0" borderId="0" xfId="7" applyFont="1" applyFill="1" applyBorder="1" applyAlignment="1" applyProtection="1">
      <alignment vertical="center"/>
    </xf>
    <xf numFmtId="166" fontId="5" fillId="0" borderId="0" xfId="7" applyFont="1" applyFill="1" applyBorder="1" applyAlignment="1" applyProtection="1">
      <alignment horizontal="center" vertical="center"/>
    </xf>
    <xf numFmtId="166" fontId="18" fillId="0" borderId="0" xfId="7" applyFont="1" applyFill="1" applyBorder="1" applyAlignment="1">
      <alignment vertical="center"/>
    </xf>
    <xf numFmtId="166" fontId="16" fillId="0" borderId="0" xfId="7" applyFont="1" applyFill="1" applyBorder="1" applyAlignment="1" applyProtection="1">
      <alignment horizontal="center" vertical="center"/>
    </xf>
    <xf numFmtId="166" fontId="14" fillId="0" borderId="0" xfId="7" applyFill="1" applyBorder="1">
      <alignment vertical="center"/>
    </xf>
    <xf numFmtId="166" fontId="16" fillId="0" borderId="0" xfId="7" applyFont="1" applyFill="1" applyBorder="1" applyAlignment="1" applyProtection="1">
      <alignment vertical="center"/>
    </xf>
    <xf numFmtId="166" fontId="16" fillId="0" borderId="0" xfId="7" applyFont="1" applyFill="1" applyBorder="1" applyAlignment="1" applyProtection="1">
      <alignment vertical="center"/>
      <protection locked="0"/>
    </xf>
    <xf numFmtId="170" fontId="16" fillId="0" borderId="0" xfId="7" applyNumberFormat="1" applyFont="1" applyFill="1" applyBorder="1" applyAlignment="1" applyProtection="1">
      <alignment horizontal="right" vertical="center"/>
    </xf>
    <xf numFmtId="166" fontId="17" fillId="0" borderId="0" xfId="7" applyFont="1" applyFill="1" applyBorder="1" applyAlignment="1" applyProtection="1">
      <alignment horizontal="right" vertical="center"/>
    </xf>
    <xf numFmtId="37" fontId="0" fillId="0" borderId="0" xfId="0" applyFill="1" applyBorder="1" applyAlignment="1">
      <alignment horizontal="center" shrinkToFit="1"/>
    </xf>
    <xf numFmtId="0" fontId="8" fillId="0" borderId="0" xfId="12" applyNumberFormat="1" applyProtection="1">
      <protection locked="0"/>
    </xf>
    <xf numFmtId="166" fontId="7" fillId="0" borderId="0" xfId="7" applyFont="1" applyFill="1" applyAlignment="1" applyProtection="1">
      <alignment horizontal="right" vertical="center"/>
    </xf>
    <xf numFmtId="37" fontId="43" fillId="0" borderId="0" xfId="0" applyFont="1" applyFill="1" applyBorder="1" applyAlignment="1" applyProtection="1">
      <alignment horizontal="left"/>
      <protection locked="0"/>
    </xf>
    <xf numFmtId="37" fontId="42" fillId="0" borderId="0" xfId="0" applyFont="1" applyFill="1"/>
    <xf numFmtId="37" fontId="11" fillId="0" borderId="69" xfId="0" applyFont="1" applyFill="1" applyBorder="1" applyAlignment="1">
      <alignment horizontal="center" vertical="center" wrapText="1"/>
    </xf>
    <xf numFmtId="37" fontId="43" fillId="0" borderId="6" xfId="0" applyFont="1" applyFill="1" applyBorder="1"/>
    <xf numFmtId="37" fontId="30" fillId="0" borderId="71" xfId="0" applyFont="1" applyFill="1" applyBorder="1" applyAlignment="1">
      <alignment wrapText="1"/>
    </xf>
    <xf numFmtId="37" fontId="30" fillId="0" borderId="53" xfId="0" applyFont="1" applyFill="1" applyBorder="1" applyAlignment="1">
      <alignment wrapText="1"/>
    </xf>
    <xf numFmtId="37" fontId="30" fillId="0" borderId="71" xfId="0" applyFont="1" applyFill="1" applyBorder="1"/>
    <xf numFmtId="37" fontId="30" fillId="0" borderId="53" xfId="0" applyFont="1" applyFill="1" applyBorder="1"/>
    <xf numFmtId="37" fontId="43" fillId="0" borderId="71" xfId="0" applyFont="1" applyFill="1" applyBorder="1"/>
    <xf numFmtId="37" fontId="43" fillId="0" borderId="53" xfId="0" applyFont="1" applyFill="1" applyBorder="1"/>
    <xf numFmtId="37" fontId="30" fillId="0" borderId="72" xfId="0" applyFont="1" applyFill="1" applyBorder="1" applyAlignment="1">
      <alignment wrapText="1"/>
    </xf>
    <xf numFmtId="37" fontId="30" fillId="0" borderId="73" xfId="0" applyFont="1" applyFill="1" applyBorder="1" applyAlignment="1">
      <alignment wrapText="1"/>
    </xf>
    <xf numFmtId="37" fontId="30" fillId="0" borderId="74" xfId="0" applyFont="1" applyFill="1" applyBorder="1" applyAlignment="1">
      <alignment wrapText="1"/>
    </xf>
    <xf numFmtId="37" fontId="30" fillId="0" borderId="75" xfId="0" applyFont="1" applyFill="1" applyBorder="1" applyAlignment="1">
      <alignment wrapText="1"/>
    </xf>
    <xf numFmtId="37" fontId="30" fillId="0" borderId="76" xfId="0" applyFont="1" applyFill="1" applyBorder="1" applyAlignment="1">
      <alignment wrapText="1"/>
    </xf>
    <xf numFmtId="37" fontId="30" fillId="0" borderId="77" xfId="0" applyFont="1" applyFill="1" applyBorder="1" applyAlignment="1">
      <alignment wrapText="1"/>
    </xf>
    <xf numFmtId="37" fontId="43" fillId="0" borderId="77" xfId="0" applyFont="1" applyFill="1" applyBorder="1"/>
    <xf numFmtId="37" fontId="30" fillId="0" borderId="77" xfId="0" applyFont="1" applyFill="1" applyBorder="1"/>
    <xf numFmtId="37" fontId="30" fillId="0" borderId="78" xfId="0" applyFont="1" applyFill="1" applyBorder="1" applyAlignment="1">
      <alignment wrapText="1"/>
    </xf>
    <xf numFmtId="37" fontId="43" fillId="0" borderId="70" xfId="0" applyFont="1" applyFill="1" applyBorder="1"/>
    <xf numFmtId="37" fontId="30" fillId="0" borderId="70" xfId="0" applyFont="1" applyFill="1" applyBorder="1"/>
    <xf numFmtId="37" fontId="43" fillId="0" borderId="17" xfId="0" applyFont="1" applyFill="1" applyBorder="1"/>
    <xf numFmtId="37" fontId="43" fillId="0" borderId="80" xfId="0" applyFont="1" applyFill="1" applyBorder="1"/>
    <xf numFmtId="37" fontId="30" fillId="0" borderId="80" xfId="0" applyFont="1" applyFill="1" applyBorder="1"/>
    <xf numFmtId="37" fontId="43" fillId="0" borderId="0" xfId="0" applyFont="1" applyFill="1" applyBorder="1" applyAlignment="1" applyProtection="1">
      <alignment horizontal="right"/>
      <protection locked="0"/>
    </xf>
    <xf numFmtId="37" fontId="43" fillId="0" borderId="7" xfId="0" applyFont="1" applyFill="1" applyBorder="1" applyAlignment="1">
      <alignment horizontal="center"/>
    </xf>
    <xf numFmtId="37" fontId="43" fillId="0" borderId="81" xfId="0" applyFont="1" applyFill="1" applyBorder="1" applyAlignment="1">
      <alignment horizontal="center"/>
    </xf>
    <xf numFmtId="37" fontId="43" fillId="0" borderId="70" xfId="0" applyFont="1" applyFill="1" applyBorder="1" applyAlignment="1">
      <alignment horizontal="center"/>
    </xf>
    <xf numFmtId="37" fontId="7" fillId="0" borderId="79" xfId="0" applyFont="1" applyFill="1" applyBorder="1" applyAlignment="1">
      <alignment horizontal="right" wrapText="1"/>
    </xf>
    <xf numFmtId="37" fontId="7" fillId="0" borderId="46" xfId="0" applyFont="1" applyFill="1" applyBorder="1" applyAlignment="1">
      <alignment horizontal="right" wrapText="1"/>
    </xf>
    <xf numFmtId="37" fontId="7" fillId="0" borderId="50" xfId="0" applyFont="1" applyFill="1" applyBorder="1" applyAlignment="1">
      <alignment horizontal="right" wrapText="1"/>
    </xf>
    <xf numFmtId="37" fontId="20" fillId="0" borderId="5" xfId="0" applyFont="1" applyFill="1" applyBorder="1"/>
    <xf numFmtId="37" fontId="20" fillId="0" borderId="48" xfId="0" applyFont="1" applyFill="1" applyBorder="1"/>
    <xf numFmtId="37" fontId="8" fillId="0" borderId="59" xfId="0" applyFont="1" applyFill="1" applyBorder="1"/>
    <xf numFmtId="37" fontId="8" fillId="0" borderId="82" xfId="0" applyFont="1" applyFill="1" applyBorder="1"/>
    <xf numFmtId="37" fontId="8" fillId="0" borderId="83" xfId="0" applyFont="1" applyFill="1" applyBorder="1"/>
    <xf numFmtId="37" fontId="7" fillId="0" borderId="60" xfId="0" applyFont="1" applyFill="1" applyBorder="1" applyAlignment="1">
      <alignment horizontal="center"/>
    </xf>
    <xf numFmtId="37" fontId="10" fillId="0" borderId="5" xfId="0" applyFont="1" applyFill="1" applyBorder="1" applyAlignment="1">
      <alignment horizontal="centerContinuous"/>
    </xf>
    <xf numFmtId="37" fontId="7" fillId="0" borderId="5" xfId="0" applyFont="1" applyFill="1" applyBorder="1" applyAlignment="1">
      <alignment horizontal="center"/>
    </xf>
    <xf numFmtId="14" fontId="10" fillId="0" borderId="5" xfId="0" applyNumberFormat="1" applyFont="1" applyFill="1" applyBorder="1" applyProtection="1">
      <protection locked="0"/>
    </xf>
    <xf numFmtId="37" fontId="8" fillId="0" borderId="84" xfId="0" applyFont="1" applyFill="1" applyBorder="1"/>
    <xf numFmtId="37" fontId="7" fillId="0" borderId="59" xfId="0" applyFont="1" applyFill="1" applyBorder="1" applyAlignment="1">
      <alignment horizontal="centerContinuous"/>
    </xf>
    <xf numFmtId="14" fontId="10" fillId="0" borderId="0" xfId="0" applyNumberFormat="1" applyFont="1" applyFill="1" applyBorder="1" applyProtection="1">
      <protection locked="0"/>
    </xf>
    <xf numFmtId="3" fontId="10" fillId="0" borderId="59" xfId="0" applyNumberFormat="1" applyFont="1" applyFill="1" applyBorder="1" applyProtection="1">
      <protection locked="0"/>
    </xf>
    <xf numFmtId="37" fontId="7" fillId="0" borderId="0" xfId="0" applyFont="1" applyFill="1" applyBorder="1" applyAlignment="1">
      <alignment wrapText="1"/>
    </xf>
    <xf numFmtId="37" fontId="3" fillId="0" borderId="7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3" fontId="3" fillId="0" borderId="7" xfId="0" applyNumberFormat="1" applyFont="1" applyFill="1" applyBorder="1" applyAlignment="1">
      <alignment vertical="center"/>
    </xf>
    <xf numFmtId="37" fontId="41" fillId="0" borderId="61" xfId="0" applyNumberFormat="1" applyFont="1" applyFill="1" applyBorder="1" applyAlignment="1" applyProtection="1">
      <alignment vertical="center"/>
    </xf>
    <xf numFmtId="37" fontId="41" fillId="0" borderId="69" xfId="0" applyFont="1" applyFill="1" applyBorder="1" applyAlignment="1">
      <alignment vertical="center"/>
    </xf>
    <xf numFmtId="37" fontId="41" fillId="0" borderId="62" xfId="0" applyNumberFormat="1" applyFont="1" applyFill="1" applyBorder="1" applyAlignment="1" applyProtection="1">
      <alignment vertical="center"/>
    </xf>
    <xf numFmtId="37" fontId="41" fillId="0" borderId="62" xfId="0" applyFont="1" applyFill="1" applyBorder="1" applyAlignment="1">
      <alignment vertical="center"/>
    </xf>
    <xf numFmtId="170" fontId="8" fillId="0" borderId="0" xfId="7" applyNumberFormat="1" applyFont="1" applyFill="1" applyBorder="1" applyAlignment="1" applyProtection="1">
      <alignment horizontal="left" vertical="center"/>
    </xf>
    <xf numFmtId="37" fontId="8" fillId="0" borderId="64" xfId="0" applyNumberFormat="1" applyFont="1" applyFill="1" applyBorder="1" applyAlignment="1" applyProtection="1">
      <alignment vertical="center"/>
    </xf>
    <xf numFmtId="37" fontId="3" fillId="0" borderId="88" xfId="0" applyFont="1" applyFill="1" applyBorder="1" applyAlignment="1">
      <alignment vertical="center"/>
    </xf>
    <xf numFmtId="37" fontId="3" fillId="0" borderId="65" xfId="0" applyFont="1" applyFill="1" applyBorder="1" applyAlignment="1">
      <alignment vertical="center"/>
    </xf>
    <xf numFmtId="3" fontId="3" fillId="0" borderId="70" xfId="0" applyNumberFormat="1" applyFont="1" applyFill="1" applyBorder="1" applyAlignment="1">
      <alignment vertical="center"/>
    </xf>
    <xf numFmtId="3" fontId="3" fillId="0" borderId="73" xfId="0" applyNumberFormat="1" applyFont="1" applyFill="1" applyBorder="1" applyAlignment="1" applyProtection="1">
      <alignment vertical="center"/>
    </xf>
    <xf numFmtId="37" fontId="3" fillId="0" borderId="89" xfId="0" applyNumberFormat="1" applyFont="1" applyFill="1" applyBorder="1" applyAlignment="1" applyProtection="1">
      <alignment vertical="center"/>
    </xf>
    <xf numFmtId="3" fontId="3" fillId="0" borderId="90" xfId="0" applyNumberFormat="1" applyFont="1" applyFill="1" applyBorder="1" applyAlignment="1" applyProtection="1">
      <alignment vertical="center"/>
    </xf>
    <xf numFmtId="37" fontId="8" fillId="0" borderId="5" xfId="0" applyNumberFormat="1" applyFont="1" applyFill="1" applyBorder="1" applyAlignment="1" applyProtection="1">
      <alignment vertical="center"/>
    </xf>
    <xf numFmtId="3" fontId="3" fillId="0" borderId="75" xfId="0" applyNumberFormat="1" applyFont="1" applyFill="1" applyBorder="1" applyAlignment="1" applyProtection="1">
      <alignment vertical="center"/>
    </xf>
    <xf numFmtId="37" fontId="3" fillId="0" borderId="5" xfId="0" applyFont="1" applyFill="1" applyBorder="1" applyAlignment="1">
      <alignment vertical="center"/>
    </xf>
    <xf numFmtId="37" fontId="3" fillId="0" borderId="91" xfId="0" applyFont="1" applyFill="1" applyBorder="1" applyAlignment="1">
      <alignment vertical="center"/>
    </xf>
    <xf numFmtId="37" fontId="3" fillId="0" borderId="87" xfId="0" applyNumberFormat="1" applyFont="1" applyFill="1" applyBorder="1" applyAlignment="1" applyProtection="1">
      <alignment vertical="center" wrapText="1"/>
    </xf>
    <xf numFmtId="37" fontId="3" fillId="0" borderId="86" xfId="0" applyFont="1" applyFill="1" applyBorder="1" applyAlignment="1">
      <alignment vertical="center" wrapText="1"/>
    </xf>
    <xf numFmtId="3" fontId="3" fillId="0" borderId="61" xfId="0" applyNumberFormat="1" applyFont="1" applyFill="1" applyBorder="1" applyAlignment="1" applyProtection="1">
      <alignment horizontal="center" vertical="center"/>
    </xf>
    <xf numFmtId="3" fontId="3" fillId="0" borderId="54" xfId="0" applyNumberFormat="1" applyFont="1" applyFill="1" applyBorder="1" applyAlignment="1" applyProtection="1">
      <alignment horizontal="center" vertical="center"/>
    </xf>
    <xf numFmtId="37" fontId="3" fillId="0" borderId="5" xfId="0" applyNumberFormat="1" applyFont="1" applyFill="1" applyBorder="1" applyAlignment="1" applyProtection="1">
      <alignment vertical="center"/>
    </xf>
    <xf numFmtId="37" fontId="3" fillId="0" borderId="0" xfId="0" applyNumberFormat="1" applyFont="1" applyFill="1" applyBorder="1" applyAlignment="1" applyProtection="1">
      <alignment vertical="center"/>
    </xf>
    <xf numFmtId="170" fontId="3" fillId="6" borderId="3" xfId="0" applyNumberFormat="1" applyFont="1" applyFill="1" applyBorder="1" applyAlignment="1" applyProtection="1">
      <alignment vertical="center"/>
      <protection locked="0"/>
    </xf>
    <xf numFmtId="3" fontId="3" fillId="9" borderId="90" xfId="0" applyNumberFormat="1" applyFont="1" applyFill="1" applyBorder="1" applyAlignment="1" applyProtection="1">
      <alignment vertical="center"/>
    </xf>
    <xf numFmtId="3" fontId="41" fillId="9" borderId="54" xfId="0" applyNumberFormat="1" applyFont="1" applyFill="1" applyBorder="1" applyAlignment="1" applyProtection="1">
      <alignment vertical="center"/>
    </xf>
    <xf numFmtId="170" fontId="3" fillId="9" borderId="3" xfId="0" applyNumberFormat="1" applyFont="1" applyFill="1" applyBorder="1" applyAlignment="1" applyProtection="1">
      <alignment vertical="center"/>
    </xf>
    <xf numFmtId="170" fontId="41" fillId="9" borderId="69" xfId="0" applyNumberFormat="1" applyFont="1" applyFill="1" applyBorder="1" applyAlignment="1" applyProtection="1">
      <alignment vertical="center"/>
    </xf>
    <xf numFmtId="3" fontId="3" fillId="6" borderId="3" xfId="0" applyNumberFormat="1" applyFont="1" applyFill="1" applyBorder="1" applyAlignment="1" applyProtection="1">
      <alignment vertical="center"/>
      <protection locked="0"/>
    </xf>
    <xf numFmtId="37" fontId="3" fillId="6" borderId="36" xfId="0" applyNumberFormat="1" applyFont="1" applyFill="1" applyBorder="1" applyAlignment="1" applyProtection="1">
      <alignment vertical="center"/>
    </xf>
    <xf numFmtId="3" fontId="3" fillId="8" borderId="75" xfId="0" applyNumberFormat="1" applyFont="1" applyFill="1" applyBorder="1" applyAlignment="1" applyProtection="1">
      <alignment vertical="center"/>
    </xf>
    <xf numFmtId="170" fontId="3" fillId="9" borderId="80" xfId="0" applyNumberFormat="1" applyFont="1" applyFill="1" applyBorder="1" applyAlignment="1" applyProtection="1">
      <alignment vertical="center" wrapText="1"/>
    </xf>
    <xf numFmtId="3" fontId="3" fillId="9" borderId="50" xfId="0" applyNumberFormat="1" applyFont="1" applyFill="1" applyBorder="1" applyAlignment="1" applyProtection="1">
      <alignment vertical="center" wrapText="1"/>
    </xf>
    <xf numFmtId="170" fontId="8" fillId="6" borderId="27" xfId="7" applyNumberFormat="1" applyFont="1" applyFill="1" applyBorder="1" applyAlignment="1" applyProtection="1">
      <alignment horizontal="right" vertical="center"/>
      <protection locked="0"/>
    </xf>
    <xf numFmtId="170" fontId="16" fillId="6" borderId="27" xfId="7" applyNumberFormat="1" applyFont="1" applyFill="1" applyBorder="1" applyAlignment="1" applyProtection="1">
      <alignment horizontal="right" vertical="center"/>
      <protection locked="0"/>
    </xf>
    <xf numFmtId="170" fontId="8" fillId="6" borderId="3" xfId="7" applyNumberFormat="1" applyFont="1" applyFill="1" applyBorder="1" applyAlignment="1" applyProtection="1">
      <alignment horizontal="right" vertical="center"/>
      <protection locked="0"/>
    </xf>
    <xf numFmtId="170" fontId="16" fillId="6" borderId="3" xfId="7" applyNumberFormat="1" applyFont="1" applyFill="1" applyBorder="1" applyAlignment="1" applyProtection="1">
      <alignment horizontal="right" vertical="center"/>
      <protection locked="0"/>
    </xf>
    <xf numFmtId="170" fontId="8" fillId="6" borderId="8" xfId="7" applyNumberFormat="1" applyFont="1" applyFill="1" applyBorder="1" applyAlignment="1" applyProtection="1">
      <alignment horizontal="right" vertical="center"/>
      <protection locked="0"/>
    </xf>
    <xf numFmtId="170" fontId="16" fillId="6" borderId="8" xfId="7" applyNumberFormat="1" applyFont="1" applyFill="1" applyBorder="1" applyAlignment="1" applyProtection="1">
      <alignment horizontal="right" vertical="center"/>
      <protection locked="0"/>
    </xf>
    <xf numFmtId="170" fontId="16" fillId="9" borderId="9" xfId="7" applyNumberFormat="1" applyFont="1" applyFill="1" applyBorder="1" applyAlignment="1" applyProtection="1">
      <alignment horizontal="right" vertical="center"/>
    </xf>
    <xf numFmtId="170" fontId="16" fillId="9" borderId="33" xfId="7" applyNumberFormat="1" applyFont="1" applyFill="1" applyBorder="1" applyAlignment="1" applyProtection="1">
      <alignment horizontal="right" vertical="center"/>
    </xf>
    <xf numFmtId="170" fontId="16" fillId="9" borderId="34" xfId="7" applyNumberFormat="1" applyFont="1" applyFill="1" applyBorder="1" applyAlignment="1" applyProtection="1">
      <alignment horizontal="right" vertical="center"/>
    </xf>
    <xf numFmtId="166" fontId="24" fillId="6" borderId="8" xfId="9" applyFont="1" applyFill="1" applyBorder="1" applyAlignment="1" applyProtection="1">
      <alignment horizontal="left" vertical="center"/>
    </xf>
    <xf numFmtId="170" fontId="8" fillId="9" borderId="24" xfId="0" applyNumberFormat="1" applyFont="1" applyFill="1" applyBorder="1" applyProtection="1"/>
    <xf numFmtId="170" fontId="8" fillId="9" borderId="55" xfId="0" applyNumberFormat="1" applyFont="1" applyFill="1" applyBorder="1" applyProtection="1"/>
    <xf numFmtId="170" fontId="8" fillId="9" borderId="42" xfId="0" applyNumberFormat="1" applyFont="1" applyFill="1" applyBorder="1" applyProtection="1"/>
    <xf numFmtId="37" fontId="30" fillId="0" borderId="0" xfId="0" applyFont="1" applyFill="1" applyAlignment="1">
      <alignment horizontal="right"/>
    </xf>
    <xf numFmtId="37" fontId="2" fillId="0" borderId="0" xfId="0" applyFont="1" applyFill="1" applyAlignment="1">
      <alignment horizontal="right"/>
    </xf>
    <xf numFmtId="37" fontId="30" fillId="0" borderId="37" xfId="0" applyFont="1" applyFill="1" applyBorder="1"/>
    <xf numFmtId="37" fontId="30" fillId="0" borderId="0" xfId="0" applyFont="1" applyFill="1" applyBorder="1" applyAlignment="1">
      <alignment horizontal="right"/>
    </xf>
    <xf numFmtId="37" fontId="2" fillId="0" borderId="0" xfId="0" applyFont="1" applyFill="1" applyBorder="1" applyAlignment="1">
      <alignment horizontal="right" wrapText="1"/>
    </xf>
    <xf numFmtId="166" fontId="17" fillId="0" borderId="0" xfId="7" applyFont="1" applyFill="1" applyAlignment="1" applyProtection="1">
      <alignment horizontal="right"/>
    </xf>
    <xf numFmtId="166" fontId="17" fillId="0" borderId="13" xfId="7" applyFont="1" applyFill="1" applyBorder="1" applyAlignment="1" applyProtection="1">
      <alignment horizontal="left"/>
      <protection locked="0"/>
    </xf>
    <xf numFmtId="166" fontId="8" fillId="0" borderId="0" xfId="7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8" applyFont="1" applyFill="1" applyBorder="1" applyAlignment="1">
      <alignment horizontal="right"/>
    </xf>
    <xf numFmtId="0" fontId="2" fillId="0" borderId="10" xfId="8" applyFill="1" applyBorder="1" applyAlignment="1">
      <alignment horizontal="right"/>
    </xf>
    <xf numFmtId="37" fontId="8" fillId="0" borderId="0" xfId="0" applyFont="1" applyFill="1" applyAlignment="1" applyProtection="1">
      <alignment horizontal="centerContinuous"/>
      <protection locked="0"/>
    </xf>
    <xf numFmtId="166" fontId="8" fillId="0" borderId="0" xfId="7" applyFont="1" applyFill="1" applyBorder="1" applyAlignment="1" applyProtection="1">
      <alignment horizontal="right"/>
    </xf>
    <xf numFmtId="166" fontId="6" fillId="0" borderId="31" xfId="7" quotePrefix="1" applyFont="1" applyFill="1" applyBorder="1" applyAlignment="1" applyProtection="1">
      <alignment horizontal="left" vertical="center"/>
    </xf>
    <xf numFmtId="9" fontId="3" fillId="0" borderId="36" xfId="10" applyFont="1" applyFill="1" applyBorder="1" applyAlignment="1">
      <alignment horizontal="right" vertical="center"/>
    </xf>
    <xf numFmtId="170" fontId="3" fillId="9" borderId="13" xfId="7" applyNumberFormat="1" applyFont="1" applyFill="1" applyBorder="1" applyAlignment="1" applyProtection="1">
      <alignment horizontal="right" vertical="center"/>
    </xf>
    <xf numFmtId="172" fontId="3" fillId="9" borderId="3" xfId="1" applyNumberFormat="1" applyFont="1" applyFill="1" applyBorder="1" applyAlignment="1" applyProtection="1">
      <alignment vertical="center"/>
    </xf>
    <xf numFmtId="173" fontId="8" fillId="10" borderId="16" xfId="10" applyNumberFormat="1" applyFont="1" applyFill="1" applyBorder="1" applyAlignment="1" applyProtection="1">
      <alignment horizontal="center"/>
    </xf>
    <xf numFmtId="173" fontId="8" fillId="10" borderId="16" xfId="8" applyNumberFormat="1" applyFont="1" applyFill="1" applyBorder="1" applyAlignment="1" applyProtection="1">
      <alignment horizontal="center"/>
    </xf>
    <xf numFmtId="3" fontId="8" fillId="6" borderId="17" xfId="8" applyNumberFormat="1" applyFont="1" applyFill="1" applyBorder="1" applyAlignment="1" applyProtection="1">
      <alignment horizontal="center"/>
      <protection locked="0"/>
    </xf>
    <xf numFmtId="3" fontId="8" fillId="6" borderId="6" xfId="8" applyNumberFormat="1" applyFont="1" applyFill="1" applyBorder="1" applyAlignment="1" applyProtection="1">
      <alignment horizontal="center"/>
      <protection locked="0"/>
    </xf>
    <xf numFmtId="9" fontId="8" fillId="6" borderId="17" xfId="10" applyFont="1" applyFill="1" applyBorder="1" applyAlignment="1" applyProtection="1">
      <alignment horizontal="center" vertical="center"/>
      <protection locked="0"/>
    </xf>
    <xf numFmtId="9" fontId="8" fillId="6" borderId="38" xfId="10" applyFont="1" applyFill="1" applyBorder="1" applyAlignment="1" applyProtection="1">
      <alignment horizontal="center" vertical="center"/>
      <protection locked="0"/>
    </xf>
    <xf numFmtId="10" fontId="8" fillId="6" borderId="4" xfId="10" applyNumberFormat="1" applyFont="1" applyFill="1" applyBorder="1" applyAlignment="1" applyProtection="1">
      <alignment horizontal="center" vertical="center"/>
    </xf>
    <xf numFmtId="9" fontId="8" fillId="6" borderId="17" xfId="10" applyFont="1" applyFill="1" applyBorder="1" applyAlignment="1" applyProtection="1">
      <alignment horizontal="right" vertical="center"/>
      <protection locked="0"/>
    </xf>
    <xf numFmtId="9" fontId="8" fillId="6" borderId="38" xfId="10" applyFont="1" applyFill="1" applyBorder="1" applyAlignment="1" applyProtection="1">
      <alignment horizontal="right" vertical="center"/>
      <protection locked="0"/>
    </xf>
    <xf numFmtId="170" fontId="8" fillId="6" borderId="25" xfId="8" applyNumberFormat="1" applyFont="1" applyFill="1" applyBorder="1" applyAlignment="1" applyProtection="1">
      <alignment horizontal="center" vertical="center"/>
      <protection locked="0"/>
    </xf>
    <xf numFmtId="170" fontId="8" fillId="6" borderId="4" xfId="8" applyNumberFormat="1" applyFont="1" applyFill="1" applyBorder="1" applyAlignment="1" applyProtection="1">
      <alignment horizontal="center" vertical="center"/>
      <protection locked="0"/>
    </xf>
    <xf numFmtId="0" fontId="8" fillId="11" borderId="40" xfId="8" applyFont="1" applyFill="1" applyBorder="1" applyAlignment="1">
      <alignment horizontal="center"/>
    </xf>
    <xf numFmtId="0" fontId="8" fillId="11" borderId="25" xfId="8" applyFont="1" applyFill="1" applyBorder="1"/>
    <xf numFmtId="0" fontId="8" fillId="11" borderId="38" xfId="8" applyFont="1" applyFill="1" applyBorder="1"/>
    <xf numFmtId="0" fontId="8" fillId="11" borderId="40" xfId="8" applyFont="1" applyFill="1" applyBorder="1"/>
    <xf numFmtId="0" fontId="8" fillId="11" borderId="39" xfId="8" applyFont="1" applyFill="1" applyBorder="1"/>
    <xf numFmtId="166" fontId="6" fillId="0" borderId="27" xfId="7" applyFont="1" applyFill="1" applyBorder="1" applyAlignment="1" applyProtection="1">
      <alignment horizontal="centerContinuous" vertical="center"/>
      <protection locked="0"/>
    </xf>
    <xf numFmtId="166" fontId="6" fillId="0" borderId="29" xfId="7" applyFont="1" applyFill="1" applyBorder="1" applyAlignment="1" applyProtection="1">
      <alignment horizontal="centerContinuous" vertical="center"/>
    </xf>
    <xf numFmtId="3" fontId="3" fillId="0" borderId="0" xfId="0" applyNumberFormat="1" applyFont="1" applyFill="1" applyBorder="1"/>
    <xf numFmtId="37" fontId="45" fillId="0" borderId="17" xfId="0" applyFont="1" applyFill="1" applyBorder="1" applyAlignment="1" applyProtection="1">
      <alignment vertical="center"/>
      <protection locked="0"/>
    </xf>
    <xf numFmtId="166" fontId="24" fillId="6" borderId="3" xfId="9" applyFont="1" applyFill="1" applyBorder="1" applyAlignment="1" applyProtection="1">
      <alignment horizontal="left" vertical="center"/>
    </xf>
    <xf numFmtId="172" fontId="24" fillId="0" borderId="17" xfId="1" applyNumberFormat="1" applyFont="1" applyFill="1" applyBorder="1" applyAlignment="1" applyProtection="1">
      <alignment horizontal="right" vertical="center"/>
      <protection locked="0"/>
    </xf>
    <xf numFmtId="172" fontId="24" fillId="0" borderId="6" xfId="1" applyNumberFormat="1" applyFont="1" applyFill="1" applyBorder="1" applyAlignment="1" applyProtection="1">
      <alignment horizontal="right" vertical="center"/>
      <protection locked="0"/>
    </xf>
    <xf numFmtId="172" fontId="24" fillId="0" borderId="6" xfId="1" applyNumberFormat="1" applyFont="1" applyFill="1" applyBorder="1" applyAlignment="1" applyProtection="1">
      <alignment vertical="center"/>
      <protection locked="0"/>
    </xf>
    <xf numFmtId="172" fontId="24" fillId="0" borderId="17" xfId="1" applyNumberFormat="1" applyFont="1" applyFill="1" applyBorder="1" applyAlignment="1" applyProtection="1">
      <alignment vertical="center"/>
      <protection locked="0"/>
    </xf>
    <xf numFmtId="172" fontId="10" fillId="9" borderId="4" xfId="1" applyNumberFormat="1" applyFont="1" applyFill="1" applyBorder="1" applyAlignment="1" applyProtection="1">
      <alignment horizontal="right"/>
    </xf>
    <xf numFmtId="172" fontId="24" fillId="0" borderId="4" xfId="1" applyNumberFormat="1" applyFont="1" applyFill="1" applyBorder="1" applyAlignment="1" applyProtection="1">
      <alignment horizontal="right" vertical="center"/>
      <protection locked="0"/>
    </xf>
    <xf numFmtId="172" fontId="10" fillId="9" borderId="17" xfId="1" applyNumberFormat="1" applyFont="1" applyFill="1" applyBorder="1" applyAlignment="1" applyProtection="1">
      <alignment horizontal="right"/>
    </xf>
    <xf numFmtId="172" fontId="24" fillId="4" borderId="17" xfId="1" applyNumberFormat="1" applyFont="1" applyFill="1" applyBorder="1" applyAlignment="1" applyProtection="1">
      <alignment horizontal="right" vertical="center"/>
    </xf>
    <xf numFmtId="172" fontId="24" fillId="4" borderId="6" xfId="1" applyNumberFormat="1" applyFont="1" applyFill="1" applyBorder="1" applyAlignment="1" applyProtection="1">
      <alignment horizontal="right" vertical="center"/>
    </xf>
    <xf numFmtId="172" fontId="10" fillId="9" borderId="80" xfId="1" applyNumberFormat="1" applyFont="1" applyFill="1" applyBorder="1" applyAlignment="1" applyProtection="1">
      <alignment horizontal="right"/>
    </xf>
    <xf numFmtId="172" fontId="24" fillId="4" borderId="80" xfId="1" applyNumberFormat="1" applyFont="1" applyFill="1" applyBorder="1" applyAlignment="1" applyProtection="1">
      <alignment horizontal="right" vertical="center"/>
    </xf>
    <xf numFmtId="172" fontId="10" fillId="4" borderId="17" xfId="1" applyNumberFormat="1" applyFont="1" applyFill="1" applyBorder="1" applyAlignment="1" applyProtection="1">
      <alignment horizontal="right"/>
    </xf>
    <xf numFmtId="172" fontId="24" fillId="9" borderId="67" xfId="1" applyNumberFormat="1" applyFont="1" applyFill="1" applyBorder="1" applyAlignment="1" applyProtection="1">
      <alignment horizontal="center" vertical="center"/>
    </xf>
    <xf numFmtId="170" fontId="16" fillId="9" borderId="35" xfId="7" applyNumberFormat="1" applyFont="1" applyFill="1" applyBorder="1" applyAlignment="1" applyProtection="1">
      <alignment horizontal="right" vertical="center"/>
    </xf>
    <xf numFmtId="170" fontId="6" fillId="9" borderId="35" xfId="7" applyNumberFormat="1" applyFont="1" applyFill="1" applyBorder="1" applyAlignment="1" applyProtection="1">
      <alignment horizontal="right" vertical="center"/>
    </xf>
    <xf numFmtId="172" fontId="10" fillId="0" borderId="17" xfId="1" applyNumberFormat="1" applyFont="1" applyFill="1" applyBorder="1" applyAlignment="1" applyProtection="1">
      <alignment horizontal="right"/>
      <protection locked="0"/>
    </xf>
    <xf numFmtId="166" fontId="10" fillId="0" borderId="39" xfId="9" applyFont="1" applyFill="1" applyBorder="1" applyAlignment="1" applyProtection="1">
      <alignment horizontal="center" vertical="center"/>
    </xf>
    <xf numFmtId="166" fontId="10" fillId="0" borderId="38" xfId="9" applyFont="1" applyFill="1" applyBorder="1" applyAlignment="1" applyProtection="1">
      <alignment horizontal="center" vertical="center"/>
    </xf>
    <xf numFmtId="166" fontId="10" fillId="6" borderId="8" xfId="9" applyFont="1" applyFill="1" applyBorder="1" applyProtection="1"/>
    <xf numFmtId="166" fontId="10" fillId="6" borderId="38" xfId="9" applyFont="1" applyFill="1" applyBorder="1" applyAlignment="1" applyProtection="1">
      <alignment horizontal="center" vertical="center"/>
    </xf>
    <xf numFmtId="166" fontId="10" fillId="0" borderId="25" xfId="9" applyFont="1" applyFill="1" applyBorder="1" applyAlignment="1" applyProtection="1">
      <alignment horizontal="center" vertical="center"/>
    </xf>
    <xf numFmtId="172" fontId="24" fillId="9" borderId="4" xfId="1" applyNumberFormat="1" applyFont="1" applyFill="1" applyBorder="1" applyAlignment="1" applyProtection="1">
      <alignment horizontal="right" vertical="center"/>
    </xf>
    <xf numFmtId="172" fontId="24" fillId="4" borderId="6" xfId="1" applyNumberFormat="1" applyFont="1" applyFill="1" applyBorder="1" applyAlignment="1" applyProtection="1">
      <alignment horizontal="center" vertical="center"/>
    </xf>
    <xf numFmtId="166" fontId="14" fillId="0" borderId="0" xfId="9" applyFill="1" applyProtection="1"/>
    <xf numFmtId="166" fontId="10" fillId="6" borderId="17" xfId="9" applyFont="1" applyFill="1" applyBorder="1" applyAlignment="1" applyProtection="1">
      <alignment horizontal="center" vertical="center"/>
    </xf>
    <xf numFmtId="172" fontId="24" fillId="9" borderId="17" xfId="1" applyNumberFormat="1" applyFont="1" applyFill="1" applyBorder="1" applyAlignment="1" applyProtection="1">
      <alignment horizontal="right" vertical="center"/>
    </xf>
    <xf numFmtId="166" fontId="10" fillId="0" borderId="8" xfId="9" applyFont="1" applyFill="1" applyBorder="1" applyAlignment="1" applyProtection="1">
      <alignment horizontal="left" vertical="center"/>
    </xf>
    <xf numFmtId="166" fontId="10" fillId="6" borderId="8" xfId="9" applyFont="1" applyFill="1" applyBorder="1" applyAlignment="1" applyProtection="1">
      <alignment horizontal="left" vertical="center"/>
    </xf>
    <xf numFmtId="166" fontId="10" fillId="0" borderId="3" xfId="9" applyFont="1" applyFill="1" applyBorder="1" applyAlignment="1" applyProtection="1">
      <alignment horizontal="left" vertical="center"/>
    </xf>
    <xf numFmtId="172" fontId="24" fillId="4" borderId="4" xfId="1" applyNumberFormat="1" applyFont="1" applyFill="1" applyBorder="1" applyAlignment="1" applyProtection="1">
      <alignment horizontal="right" vertical="center"/>
    </xf>
    <xf numFmtId="166" fontId="10" fillId="6" borderId="17" xfId="9" applyFont="1" applyFill="1" applyBorder="1" applyAlignment="1" applyProtection="1">
      <alignment horizontal="left" vertical="center"/>
    </xf>
    <xf numFmtId="166" fontId="14" fillId="6" borderId="17" xfId="9" applyFill="1" applyBorder="1" applyProtection="1"/>
    <xf numFmtId="166" fontId="14" fillId="0" borderId="25" xfId="9" applyFill="1" applyBorder="1" applyProtection="1"/>
    <xf numFmtId="172" fontId="24" fillId="12" borderId="17" xfId="1" applyNumberFormat="1" applyFont="1" applyFill="1" applyBorder="1" applyAlignment="1" applyProtection="1">
      <alignment horizontal="right" vertical="center"/>
    </xf>
    <xf numFmtId="166" fontId="24" fillId="0" borderId="17" xfId="9" applyFont="1" applyFill="1" applyBorder="1" applyAlignment="1" applyProtection="1">
      <alignment horizontal="left" vertical="center"/>
    </xf>
    <xf numFmtId="166" fontId="10" fillId="0" borderId="17" xfId="9" applyFont="1" applyFill="1" applyBorder="1" applyAlignment="1" applyProtection="1">
      <alignment horizontal="center" vertical="center"/>
    </xf>
    <xf numFmtId="166" fontId="24" fillId="6" borderId="17" xfId="9" applyFont="1" applyFill="1" applyBorder="1" applyAlignment="1" applyProtection="1">
      <alignment horizontal="left" vertical="center"/>
    </xf>
    <xf numFmtId="166" fontId="24" fillId="0" borderId="86" xfId="9" applyFont="1" applyFill="1" applyBorder="1" applyAlignment="1" applyProtection="1">
      <alignment horizontal="left" vertical="center"/>
    </xf>
    <xf numFmtId="166" fontId="10" fillId="0" borderId="85" xfId="9" applyFont="1" applyFill="1" applyBorder="1" applyAlignment="1" applyProtection="1">
      <alignment horizontal="center" vertical="center"/>
    </xf>
    <xf numFmtId="166" fontId="5" fillId="0" borderId="17" xfId="9" applyFont="1" applyFill="1" applyBorder="1" applyAlignment="1" applyProtection="1">
      <alignment horizontal="left" vertical="center"/>
    </xf>
    <xf numFmtId="166" fontId="23" fillId="0" borderId="8" xfId="9" applyFont="1" applyFill="1" applyBorder="1" applyAlignment="1" applyProtection="1">
      <alignment horizontal="left" vertical="center"/>
    </xf>
    <xf numFmtId="37" fontId="7" fillId="0" borderId="0" xfId="0" applyFont="1" applyProtection="1">
      <protection locked="0"/>
    </xf>
    <xf numFmtId="37" fontId="32" fillId="0" borderId="17" xfId="0" applyFont="1" applyBorder="1" applyProtection="1"/>
    <xf numFmtId="170" fontId="32" fillId="9" borderId="17" xfId="0" applyNumberFormat="1" applyFont="1" applyFill="1" applyBorder="1" applyProtection="1"/>
    <xf numFmtId="170" fontId="16" fillId="0" borderId="0" xfId="7" applyNumberFormat="1" applyFont="1" applyFill="1" applyBorder="1" applyAlignment="1" applyProtection="1">
      <alignment horizontal="right" vertical="center"/>
      <protection locked="0"/>
    </xf>
    <xf numFmtId="170" fontId="8" fillId="9" borderId="27" xfId="7" applyNumberFormat="1" applyFont="1" applyFill="1" applyBorder="1" applyAlignment="1" applyProtection="1">
      <alignment horizontal="right" vertical="center"/>
    </xf>
    <xf numFmtId="170" fontId="8" fillId="9" borderId="3" xfId="7" applyNumberFormat="1" applyFont="1" applyFill="1" applyBorder="1" applyAlignment="1" applyProtection="1">
      <alignment horizontal="right" vertical="center"/>
    </xf>
    <xf numFmtId="170" fontId="8" fillId="2" borderId="3" xfId="7" applyNumberFormat="1" applyFont="1" applyFill="1" applyBorder="1" applyAlignment="1" applyProtection="1">
      <alignment horizontal="right" vertical="center"/>
    </xf>
    <xf numFmtId="170" fontId="16" fillId="2" borderId="3" xfId="7" applyNumberFormat="1" applyFont="1" applyFill="1" applyBorder="1" applyAlignment="1" applyProtection="1">
      <alignment horizontal="right" vertical="center"/>
    </xf>
    <xf numFmtId="170" fontId="8" fillId="2" borderId="8" xfId="7" applyNumberFormat="1" applyFont="1" applyFill="1" applyBorder="1" applyAlignment="1" applyProtection="1">
      <alignment horizontal="right" vertical="center"/>
    </xf>
    <xf numFmtId="170" fontId="16" fillId="2" borderId="8" xfId="7" applyNumberFormat="1" applyFont="1" applyFill="1" applyBorder="1" applyAlignment="1" applyProtection="1">
      <alignment horizontal="right" vertical="center"/>
    </xf>
    <xf numFmtId="14" fontId="17" fillId="0" borderId="13" xfId="7" applyNumberFormat="1" applyFont="1" applyFill="1" applyBorder="1" applyAlignment="1">
      <alignment horizontal="left"/>
    </xf>
    <xf numFmtId="14" fontId="8" fillId="0" borderId="0" xfId="0" applyNumberFormat="1" applyFont="1" applyFill="1"/>
    <xf numFmtId="37" fontId="3" fillId="0" borderId="36" xfId="0" applyFont="1" applyFill="1" applyBorder="1" applyAlignment="1" applyProtection="1">
      <alignment vertical="center"/>
    </xf>
    <xf numFmtId="37" fontId="3" fillId="0" borderId="0" xfId="0" applyFont="1" applyFill="1" applyBorder="1" applyAlignment="1" applyProtection="1">
      <alignment vertical="center"/>
    </xf>
    <xf numFmtId="37" fontId="14" fillId="0" borderId="0" xfId="0" applyFont="1" applyFill="1" applyBorder="1" applyProtection="1"/>
    <xf numFmtId="37" fontId="14" fillId="0" borderId="0" xfId="0" applyFont="1" applyFill="1" applyProtection="1"/>
    <xf numFmtId="4" fontId="28" fillId="0" borderId="0" xfId="12" applyNumberFormat="1" applyFont="1" applyAlignment="1" applyProtection="1">
      <alignment horizontal="center"/>
    </xf>
    <xf numFmtId="4" fontId="8" fillId="0" borderId="0" xfId="12" applyNumberFormat="1" applyProtection="1"/>
    <xf numFmtId="4" fontId="28" fillId="0" borderId="0" xfId="12" applyNumberFormat="1" applyFont="1" applyProtection="1"/>
    <xf numFmtId="4" fontId="8" fillId="0" borderId="0" xfId="12" applyNumberFormat="1" applyFont="1" applyProtection="1"/>
    <xf numFmtId="3" fontId="36" fillId="0" borderId="0" xfId="12" applyNumberFormat="1" applyFont="1" applyProtection="1"/>
    <xf numFmtId="3" fontId="8" fillId="0" borderId="0" xfId="12" applyNumberFormat="1" applyProtection="1"/>
    <xf numFmtId="3" fontId="28" fillId="0" borderId="0" xfId="12" applyNumberFormat="1" applyFont="1" applyProtection="1"/>
    <xf numFmtId="3" fontId="8" fillId="0" borderId="0" xfId="12" applyNumberFormat="1" applyFont="1" applyProtection="1"/>
    <xf numFmtId="4" fontId="36" fillId="0" borderId="0" xfId="12" applyNumberFormat="1" applyFont="1" applyProtection="1"/>
    <xf numFmtId="37" fontId="21" fillId="0" borderId="17" xfId="0" applyFont="1" applyFill="1" applyBorder="1" applyAlignment="1" applyProtection="1">
      <alignment vertical="center"/>
    </xf>
    <xf numFmtId="37" fontId="10" fillId="0" borderId="0" xfId="0" applyFont="1" applyFill="1" applyAlignment="1" applyProtection="1">
      <alignment vertical="center"/>
    </xf>
    <xf numFmtId="37" fontId="20" fillId="0" borderId="17" xfId="0" applyFont="1" applyFill="1" applyBorder="1" applyAlignment="1" applyProtection="1">
      <alignment vertical="center"/>
    </xf>
    <xf numFmtId="37" fontId="10" fillId="0" borderId="17" xfId="0" applyFont="1" applyFill="1" applyBorder="1" applyAlignment="1" applyProtection="1">
      <alignment vertical="center"/>
    </xf>
    <xf numFmtId="37" fontId="20" fillId="0" borderId="38" xfId="0" applyFont="1" applyFill="1" applyBorder="1" applyAlignment="1" applyProtection="1">
      <alignment vertical="center"/>
    </xf>
    <xf numFmtId="37" fontId="0" fillId="0" borderId="0" xfId="0" applyFill="1" applyProtection="1"/>
    <xf numFmtId="37" fontId="38" fillId="0" borderId="17" xfId="0" applyFont="1" applyFill="1" applyBorder="1" applyAlignment="1" applyProtection="1">
      <alignment horizontal="right" vertical="center"/>
    </xf>
    <xf numFmtId="37" fontId="20" fillId="0" borderId="6" xfId="0" applyFont="1" applyFill="1" applyBorder="1" applyAlignment="1" applyProtection="1">
      <alignment vertical="center"/>
    </xf>
    <xf numFmtId="37" fontId="38" fillId="0" borderId="0" xfId="0" applyFont="1" applyFill="1" applyBorder="1" applyAlignment="1" applyProtection="1">
      <alignment horizontal="right" vertical="center"/>
    </xf>
    <xf numFmtId="37" fontId="7" fillId="0" borderId="7" xfId="0" applyFont="1" applyFill="1" applyBorder="1" applyAlignment="1" applyProtection="1">
      <alignment vertical="center"/>
    </xf>
    <xf numFmtId="37" fontId="10" fillId="0" borderId="7" xfId="0" applyFont="1" applyFill="1" applyBorder="1" applyAlignment="1" applyProtection="1">
      <alignment vertical="center"/>
    </xf>
    <xf numFmtId="37" fontId="8" fillId="0" borderId="41" xfId="0" applyFont="1" applyFill="1" applyBorder="1" applyAlignment="1" applyProtection="1">
      <alignment vertical="center"/>
    </xf>
    <xf numFmtId="37" fontId="9" fillId="0" borderId="56" xfId="0" applyFont="1" applyFill="1" applyBorder="1" applyAlignment="1" applyProtection="1">
      <alignment vertical="center"/>
    </xf>
    <xf numFmtId="37" fontId="8" fillId="9" borderId="24" xfId="0" applyFont="1" applyFill="1" applyBorder="1" applyProtection="1"/>
    <xf numFmtId="37" fontId="1" fillId="0" borderId="0" xfId="0" applyFont="1" applyFill="1" applyBorder="1" applyAlignment="1">
      <alignment horizontal="centerContinuous"/>
    </xf>
    <xf numFmtId="14" fontId="0" fillId="0" borderId="13" xfId="0" applyNumberFormat="1" applyFill="1" applyBorder="1"/>
    <xf numFmtId="37" fontId="7" fillId="0" borderId="59" xfId="0" applyFont="1" applyFill="1" applyBorder="1" applyAlignment="1">
      <alignment horizontal="center"/>
    </xf>
    <xf numFmtId="0" fontId="8" fillId="0" borderId="17" xfId="8" applyFont="1" applyFill="1" applyBorder="1" applyAlignment="1">
      <alignment vertical="top"/>
    </xf>
    <xf numFmtId="0" fontId="8" fillId="11" borderId="17" xfId="8" applyFont="1" applyFill="1" applyBorder="1"/>
    <xf numFmtId="0" fontId="28" fillId="0" borderId="3" xfId="8" applyFont="1" applyFill="1" applyBorder="1" applyAlignment="1"/>
    <xf numFmtId="170" fontId="8" fillId="6" borderId="17" xfId="8" applyNumberFormat="1" applyFont="1" applyFill="1" applyBorder="1" applyAlignment="1" applyProtection="1">
      <alignment horizontal="center" vertical="center"/>
      <protection locked="0"/>
    </xf>
    <xf numFmtId="170" fontId="8" fillId="10" borderId="6" xfId="8" applyNumberFormat="1" applyFont="1" applyFill="1" applyBorder="1" applyAlignment="1" applyProtection="1">
      <alignment horizontal="center" vertical="center"/>
    </xf>
    <xf numFmtId="170" fontId="8" fillId="10" borderId="4" xfId="8" applyNumberFormat="1" applyFont="1" applyFill="1" applyBorder="1" applyAlignment="1" applyProtection="1">
      <alignment horizontal="center" vertical="center"/>
    </xf>
    <xf numFmtId="170" fontId="8" fillId="10" borderId="53" xfId="8" applyNumberFormat="1" applyFont="1" applyFill="1" applyBorder="1" applyAlignment="1" applyProtection="1">
      <alignment horizontal="center" vertical="center"/>
    </xf>
    <xf numFmtId="0" fontId="28" fillId="0" borderId="36" xfId="8" applyFont="1" applyFill="1" applyBorder="1" applyAlignment="1" applyProtection="1">
      <alignment horizontal="right" vertical="center" wrapText="1"/>
    </xf>
    <xf numFmtId="0" fontId="8" fillId="0" borderId="37" xfId="8" applyFont="1" applyFill="1" applyBorder="1" applyAlignment="1" applyProtection="1">
      <alignment vertical="top" wrapText="1"/>
    </xf>
    <xf numFmtId="0" fontId="29" fillId="0" borderId="0" xfId="8" applyFont="1" applyFill="1" applyBorder="1" applyAlignment="1" applyProtection="1">
      <alignment horizontal="right" vertical="top" wrapText="1"/>
    </xf>
    <xf numFmtId="0" fontId="8" fillId="0" borderId="36" xfId="8" applyFont="1" applyFill="1" applyBorder="1" applyAlignment="1" applyProtection="1">
      <alignment vertical="center" wrapText="1"/>
    </xf>
    <xf numFmtId="0" fontId="28" fillId="0" borderId="13" xfId="8" applyFont="1" applyFill="1" applyBorder="1" applyAlignment="1" applyProtection="1">
      <alignment horizontal="right" vertical="center" wrapText="1"/>
    </xf>
    <xf numFmtId="0" fontId="28" fillId="0" borderId="17" xfId="8" applyFont="1" applyFill="1" applyBorder="1" applyAlignment="1" applyProtection="1">
      <alignment horizontal="right" vertical="center" wrapText="1"/>
    </xf>
    <xf numFmtId="14" fontId="2" fillId="0" borderId="10" xfId="8" applyNumberFormat="1" applyFill="1" applyBorder="1" applyAlignment="1">
      <alignment horizontal="center"/>
    </xf>
    <xf numFmtId="166" fontId="23" fillId="0" borderId="0" xfId="9" applyFont="1" applyFill="1" applyAlignment="1" applyProtection="1">
      <alignment horizontal="centerContinuous" vertical="center"/>
      <protection locked="0"/>
    </xf>
    <xf numFmtId="166" fontId="10" fillId="0" borderId="0" xfId="9" applyFont="1" applyFill="1" applyAlignment="1" applyProtection="1">
      <alignment horizontal="centerContinuous" vertical="center"/>
      <protection locked="0"/>
    </xf>
    <xf numFmtId="166" fontId="8" fillId="0" borderId="0" xfId="9" applyFont="1" applyFill="1" applyAlignment="1" applyProtection="1">
      <alignment horizontal="center" vertical="center"/>
      <protection locked="0"/>
    </xf>
    <xf numFmtId="166" fontId="14" fillId="0" borderId="0" xfId="9" applyFill="1" applyAlignment="1" applyProtection="1">
      <alignment horizontal="center" vertical="center"/>
      <protection locked="0"/>
    </xf>
    <xf numFmtId="166" fontId="14" fillId="0" borderId="0" xfId="9" applyFill="1" applyProtection="1">
      <protection locked="0"/>
    </xf>
    <xf numFmtId="37" fontId="0" fillId="0" borderId="0" xfId="0" applyFill="1" applyProtection="1">
      <protection locked="0"/>
    </xf>
    <xf numFmtId="166" fontId="10" fillId="0" borderId="0" xfId="9" applyFont="1" applyFill="1" applyAlignment="1" applyProtection="1">
      <alignment horizontal="right"/>
      <protection locked="0"/>
    </xf>
    <xf numFmtId="166" fontId="10" fillId="0" borderId="0" xfId="9" applyFont="1" applyFill="1" applyAlignment="1" applyProtection="1">
      <alignment horizontal="right" vertical="center"/>
      <protection locked="0"/>
    </xf>
    <xf numFmtId="166" fontId="10" fillId="0" borderId="0" xfId="9" applyFont="1" applyFill="1" applyAlignment="1" applyProtection="1">
      <alignment horizontal="center" vertical="center"/>
      <protection locked="0"/>
    </xf>
    <xf numFmtId="166" fontId="24" fillId="0" borderId="0" xfId="9" applyFont="1" applyFill="1" applyAlignment="1" applyProtection="1">
      <alignment horizontal="right" vertical="center"/>
      <protection locked="0"/>
    </xf>
    <xf numFmtId="166" fontId="10" fillId="0" borderId="37" xfId="9" applyFont="1" applyFill="1" applyBorder="1" applyAlignment="1" applyProtection="1">
      <alignment horizontal="center" vertical="center"/>
      <protection locked="0"/>
    </xf>
    <xf numFmtId="166" fontId="10" fillId="0" borderId="0" xfId="9" applyFont="1" applyFill="1" applyBorder="1" applyAlignment="1" applyProtection="1">
      <alignment horizontal="center"/>
      <protection locked="0"/>
    </xf>
    <xf numFmtId="166" fontId="10" fillId="0" borderId="0" xfId="9" applyFont="1" applyFill="1" applyBorder="1" applyAlignment="1" applyProtection="1">
      <alignment horizontal="center" vertical="center"/>
      <protection locked="0"/>
    </xf>
    <xf numFmtId="166" fontId="1" fillId="0" borderId="0" xfId="9" applyFont="1" applyFill="1" applyProtection="1">
      <protection locked="0"/>
    </xf>
    <xf numFmtId="166" fontId="23" fillId="0" borderId="0" xfId="9" applyFont="1" applyFill="1" applyAlignment="1" applyProtection="1">
      <alignment horizontal="center" vertical="center"/>
      <protection locked="0"/>
    </xf>
    <xf numFmtId="166" fontId="2" fillId="0" borderId="8" xfId="9" applyFont="1" applyFill="1" applyBorder="1" applyAlignment="1" applyProtection="1">
      <alignment horizontal="centerContinuous" vertical="center"/>
      <protection locked="0"/>
    </xf>
    <xf numFmtId="166" fontId="7" fillId="0" borderId="38" xfId="9" applyFont="1" applyFill="1" applyBorder="1" applyAlignment="1" applyProtection="1">
      <alignment horizontal="centerContinuous" vertical="center"/>
      <protection locked="0"/>
    </xf>
    <xf numFmtId="166" fontId="7" fillId="0" borderId="8" xfId="9" applyFont="1" applyFill="1" applyBorder="1" applyAlignment="1" applyProtection="1">
      <alignment horizontal="centerContinuous" vertical="center"/>
      <protection locked="0"/>
    </xf>
    <xf numFmtId="166" fontId="5" fillId="0" borderId="4" xfId="9" applyFont="1" applyFill="1" applyBorder="1" applyAlignment="1" applyProtection="1">
      <alignment horizontal="center" vertical="center"/>
      <protection locked="0"/>
    </xf>
    <xf numFmtId="166" fontId="5" fillId="0" borderId="4" xfId="9" applyFont="1" applyFill="1" applyBorder="1" applyAlignment="1" applyProtection="1">
      <alignment horizontal="center" vertical="center" wrapText="1"/>
      <protection locked="0"/>
    </xf>
    <xf numFmtId="166" fontId="6" fillId="0" borderId="0" xfId="9" applyFont="1" applyFill="1" applyBorder="1" applyAlignment="1" applyProtection="1">
      <alignment horizontal="center" vertical="center"/>
      <protection locked="0"/>
    </xf>
    <xf numFmtId="166" fontId="25" fillId="0" borderId="0" xfId="9" applyFont="1" applyFill="1" applyBorder="1" applyProtection="1">
      <protection locked="0"/>
    </xf>
    <xf numFmtId="166" fontId="5" fillId="0" borderId="53" xfId="9" applyFont="1" applyFill="1" applyBorder="1" applyAlignment="1" applyProtection="1">
      <alignment horizontal="center" vertical="center"/>
      <protection locked="0"/>
    </xf>
    <xf numFmtId="166" fontId="6" fillId="0" borderId="7" xfId="9" applyFont="1" applyFill="1" applyBorder="1" applyAlignment="1" applyProtection="1">
      <alignment horizontal="center" vertical="center"/>
      <protection locked="0"/>
    </xf>
    <xf numFmtId="166" fontId="10" fillId="0" borderId="39" xfId="9" applyFont="1" applyFill="1" applyBorder="1" applyAlignment="1" applyProtection="1">
      <alignment horizontal="center" vertical="center"/>
      <protection locked="0"/>
    </xf>
    <xf numFmtId="172" fontId="10" fillId="0" borderId="6" xfId="1" applyNumberFormat="1" applyFont="1" applyFill="1" applyBorder="1" applyAlignment="1" applyProtection="1">
      <alignment horizontal="right"/>
      <protection locked="0"/>
    </xf>
    <xf numFmtId="166" fontId="47" fillId="0" borderId="0" xfId="9" applyFont="1" applyFill="1" applyBorder="1" applyAlignment="1" applyProtection="1">
      <alignment horizontal="left" vertical="center"/>
      <protection locked="0"/>
    </xf>
    <xf numFmtId="166" fontId="24" fillId="0" borderId="0" xfId="9" applyFont="1" applyFill="1" applyBorder="1" applyAlignment="1" applyProtection="1">
      <alignment horizontal="center" vertical="center"/>
      <protection locked="0"/>
    </xf>
    <xf numFmtId="165" fontId="24" fillId="0" borderId="0" xfId="9" applyNumberFormat="1" applyFont="1" applyFill="1" applyBorder="1" applyAlignment="1" applyProtection="1">
      <alignment horizontal="center" vertical="center"/>
      <protection locked="0"/>
    </xf>
    <xf numFmtId="166" fontId="10" fillId="0" borderId="38" xfId="9" applyFont="1" applyFill="1" applyBorder="1" applyAlignment="1" applyProtection="1">
      <alignment horizontal="center" vertical="center"/>
      <protection locked="0"/>
    </xf>
    <xf numFmtId="166" fontId="46" fillId="0" borderId="0" xfId="9" applyFont="1" applyFill="1" applyBorder="1" applyAlignment="1" applyProtection="1">
      <alignment horizontal="left" vertical="center"/>
      <protection locked="0"/>
    </xf>
    <xf numFmtId="166" fontId="10" fillId="6" borderId="38" xfId="9" applyFont="1" applyFill="1" applyBorder="1" applyAlignment="1" applyProtection="1">
      <alignment horizontal="center" vertical="center"/>
      <protection locked="0"/>
    </xf>
    <xf numFmtId="166" fontId="23" fillId="6" borderId="64" xfId="9" applyFont="1" applyFill="1" applyBorder="1" applyAlignment="1" applyProtection="1">
      <alignment horizontal="left" vertical="center"/>
      <protection locked="0"/>
    </xf>
    <xf numFmtId="166" fontId="24" fillId="6" borderId="65" xfId="9" applyFont="1" applyFill="1" applyBorder="1" applyAlignment="1" applyProtection="1">
      <alignment horizontal="center" vertical="center"/>
      <protection locked="0"/>
    </xf>
    <xf numFmtId="165" fontId="24" fillId="6" borderId="63" xfId="9" applyNumberFormat="1" applyFont="1" applyFill="1" applyBorder="1" applyAlignment="1" applyProtection="1">
      <alignment horizontal="center" vertical="center"/>
      <protection locked="0"/>
    </xf>
    <xf numFmtId="166" fontId="10" fillId="0" borderId="25" xfId="9" applyFont="1" applyFill="1" applyBorder="1" applyAlignment="1" applyProtection="1">
      <alignment horizontal="center" vertical="center"/>
      <protection locked="0"/>
    </xf>
    <xf numFmtId="166" fontId="24" fillId="0" borderId="61" xfId="9" applyFont="1" applyFill="1" applyBorder="1" applyAlignment="1" applyProtection="1">
      <alignment horizontal="left" vertical="center"/>
      <protection locked="0"/>
    </xf>
    <xf numFmtId="166" fontId="24" fillId="0" borderId="62" xfId="9" applyFont="1" applyFill="1" applyBorder="1" applyAlignment="1" applyProtection="1">
      <alignment horizontal="center" vertical="center"/>
      <protection locked="0"/>
    </xf>
    <xf numFmtId="166" fontId="24" fillId="0" borderId="63" xfId="9" applyFont="1" applyFill="1" applyBorder="1" applyAlignment="1" applyProtection="1">
      <alignment horizontal="center" vertical="center"/>
      <protection locked="0"/>
    </xf>
    <xf numFmtId="165" fontId="24" fillId="0" borderId="63" xfId="9" applyNumberFormat="1" applyFont="1" applyFill="1" applyBorder="1" applyAlignment="1" applyProtection="1">
      <alignment horizontal="center" vertical="center"/>
      <protection locked="0"/>
    </xf>
    <xf numFmtId="0" fontId="24" fillId="0" borderId="47" xfId="9" applyNumberFormat="1" applyFont="1" applyFill="1" applyBorder="1" applyAlignment="1" applyProtection="1">
      <alignment horizontal="left" vertical="center"/>
      <protection locked="0"/>
    </xf>
    <xf numFmtId="0" fontId="24" fillId="0" borderId="13" xfId="9" applyNumberFormat="1" applyFont="1" applyFill="1" applyBorder="1" applyAlignment="1" applyProtection="1">
      <alignment horizontal="center" vertical="center"/>
      <protection locked="0"/>
    </xf>
    <xf numFmtId="0" fontId="24" fillId="0" borderId="96" xfId="9" applyNumberFormat="1" applyFont="1" applyFill="1" applyBorder="1" applyAlignment="1" applyProtection="1">
      <alignment horizontal="center" vertical="center"/>
      <protection locked="0"/>
    </xf>
    <xf numFmtId="172" fontId="24" fillId="0" borderId="93" xfId="1" applyNumberFormat="1" applyFont="1" applyFill="1" applyBorder="1" applyAlignment="1" applyProtection="1">
      <alignment horizontal="center" vertical="center"/>
      <protection locked="0"/>
    </xf>
    <xf numFmtId="0" fontId="24" fillId="0" borderId="39" xfId="9" applyNumberFormat="1" applyFont="1" applyFill="1" applyBorder="1" applyAlignment="1" applyProtection="1">
      <alignment horizontal="center" vertical="center"/>
      <protection locked="0"/>
    </xf>
    <xf numFmtId="0" fontId="24" fillId="0" borderId="94" xfId="9" applyNumberFormat="1" applyFont="1" applyFill="1" applyBorder="1" applyAlignment="1" applyProtection="1">
      <alignment horizontal="left" vertical="center"/>
      <protection locked="0"/>
    </xf>
    <xf numFmtId="0" fontId="24" fillId="0" borderId="37" xfId="9" applyNumberFormat="1" applyFont="1" applyFill="1" applyBorder="1" applyAlignment="1" applyProtection="1">
      <alignment horizontal="center" vertical="center"/>
      <protection locked="0"/>
    </xf>
    <xf numFmtId="0" fontId="24" fillId="0" borderId="38" xfId="9" applyNumberFormat="1" applyFont="1" applyFill="1" applyBorder="1" applyAlignment="1" applyProtection="1">
      <alignment horizontal="center" vertical="center"/>
      <protection locked="0"/>
    </xf>
    <xf numFmtId="172" fontId="24" fillId="0" borderId="95" xfId="1" applyNumberFormat="1" applyFont="1" applyFill="1" applyBorder="1" applyAlignment="1" applyProtection="1">
      <alignment horizontal="center" vertical="center"/>
      <protection locked="0"/>
    </xf>
    <xf numFmtId="0" fontId="24" fillId="0" borderId="87" xfId="9" applyNumberFormat="1" applyFont="1" applyFill="1" applyBorder="1" applyAlignment="1" applyProtection="1">
      <alignment horizontal="left" vertical="center"/>
      <protection locked="0"/>
    </xf>
    <xf numFmtId="0" fontId="24" fillId="0" borderId="92" xfId="9" applyNumberFormat="1" applyFont="1" applyFill="1" applyBorder="1" applyAlignment="1" applyProtection="1">
      <alignment horizontal="center" vertical="center"/>
      <protection locked="0"/>
    </xf>
    <xf numFmtId="0" fontId="24" fillId="0" borderId="85" xfId="9" applyNumberFormat="1" applyFont="1" applyFill="1" applyBorder="1" applyAlignment="1" applyProtection="1">
      <alignment horizontal="center" vertical="center"/>
      <protection locked="0"/>
    </xf>
    <xf numFmtId="172" fontId="24" fillId="0" borderId="98" xfId="1" applyNumberFormat="1" applyFont="1" applyFill="1" applyBorder="1" applyAlignment="1" applyProtection="1">
      <alignment horizontal="center" vertical="center"/>
      <protection locked="0"/>
    </xf>
    <xf numFmtId="166" fontId="24" fillId="9" borderId="48" xfId="9" applyFont="1" applyFill="1" applyBorder="1" applyAlignment="1" applyProtection="1">
      <alignment horizontal="left" vertical="center"/>
      <protection locked="0"/>
    </xf>
    <xf numFmtId="166" fontId="24" fillId="9" borderId="49" xfId="9" applyFont="1" applyFill="1" applyBorder="1" applyAlignment="1" applyProtection="1">
      <alignment horizontal="center" vertical="center"/>
      <protection locked="0"/>
    </xf>
    <xf numFmtId="166" fontId="24" fillId="9" borderId="97" xfId="9" applyFont="1" applyFill="1" applyBorder="1" applyAlignment="1" applyProtection="1">
      <alignment horizontal="center" vertical="center"/>
      <protection locked="0"/>
    </xf>
    <xf numFmtId="172" fontId="10" fillId="0" borderId="4" xfId="1" applyNumberFormat="1" applyFont="1" applyFill="1" applyBorder="1" applyAlignment="1" applyProtection="1">
      <alignment horizontal="right"/>
      <protection locked="0"/>
    </xf>
    <xf numFmtId="166" fontId="24" fillId="0" borderId="13" xfId="9" applyFont="1" applyFill="1" applyBorder="1" applyAlignment="1" applyProtection="1">
      <alignment horizontal="left" vertical="center"/>
      <protection locked="0"/>
    </xf>
    <xf numFmtId="166" fontId="24" fillId="0" borderId="13" xfId="9" applyFont="1" applyFill="1" applyBorder="1" applyAlignment="1" applyProtection="1">
      <alignment horizontal="center" vertical="center"/>
      <protection locked="0"/>
    </xf>
    <xf numFmtId="165" fontId="24" fillId="0" borderId="13" xfId="9" applyNumberFormat="1" applyFont="1" applyFill="1" applyBorder="1" applyAlignment="1" applyProtection="1">
      <alignment horizontal="center" vertical="center"/>
      <protection locked="0"/>
    </xf>
    <xf numFmtId="166" fontId="24" fillId="0" borderId="0" xfId="9" applyFont="1" applyFill="1" applyBorder="1" applyAlignment="1" applyProtection="1">
      <alignment horizontal="left" vertical="center"/>
      <protection locked="0"/>
    </xf>
    <xf numFmtId="166" fontId="10" fillId="6" borderId="17" xfId="9" applyFont="1" applyFill="1" applyBorder="1" applyAlignment="1" applyProtection="1">
      <alignment horizontal="center" vertical="center"/>
      <protection locked="0"/>
    </xf>
    <xf numFmtId="166" fontId="8" fillId="0" borderId="0" xfId="9" applyFont="1" applyFill="1" applyProtection="1">
      <protection locked="0"/>
    </xf>
    <xf numFmtId="166" fontId="2" fillId="0" borderId="0" xfId="9" applyFont="1" applyFill="1" applyAlignment="1" applyProtection="1">
      <alignment horizontal="center" vertical="center"/>
      <protection locked="0"/>
    </xf>
    <xf numFmtId="166" fontId="11" fillId="0" borderId="0" xfId="9" applyFont="1" applyFill="1" applyAlignment="1" applyProtection="1">
      <alignment horizontal="center" vertical="center"/>
      <protection locked="0"/>
    </xf>
    <xf numFmtId="37" fontId="0" fillId="0" borderId="0" xfId="0" applyProtection="1">
      <protection locked="0"/>
    </xf>
    <xf numFmtId="170" fontId="10" fillId="0" borderId="0" xfId="9" applyNumberFormat="1" applyFont="1" applyFill="1" applyBorder="1" applyAlignment="1" applyProtection="1">
      <alignment horizontal="right"/>
      <protection locked="0"/>
    </xf>
    <xf numFmtId="170" fontId="20" fillId="0" borderId="0" xfId="9" quotePrefix="1" applyNumberFormat="1" applyFont="1" applyFill="1" applyBorder="1" applyAlignment="1" applyProtection="1">
      <alignment horizontal="right"/>
      <protection locked="0"/>
    </xf>
    <xf numFmtId="166" fontId="7" fillId="0" borderId="0" xfId="9" applyFont="1" applyFill="1" applyAlignment="1" applyProtection="1">
      <alignment horizontal="left" vertical="center"/>
      <protection locked="0"/>
    </xf>
    <xf numFmtId="166" fontId="39" fillId="0" borderId="0" xfId="9" applyFont="1" applyFill="1" applyAlignment="1" applyProtection="1">
      <alignment horizontal="right" vertical="center"/>
      <protection locked="0"/>
    </xf>
    <xf numFmtId="37" fontId="39" fillId="0" borderId="0" xfId="9" applyNumberFormat="1" applyFont="1" applyFill="1" applyAlignment="1" applyProtection="1">
      <alignment horizontal="left" vertical="center"/>
      <protection locked="0"/>
    </xf>
    <xf numFmtId="166" fontId="39" fillId="0" borderId="0" xfId="9" applyFont="1" applyFill="1" applyAlignment="1" applyProtection="1">
      <alignment horizontal="left" vertical="center"/>
      <protection locked="0"/>
    </xf>
    <xf numFmtId="166" fontId="32" fillId="0" borderId="0" xfId="9" applyFont="1" applyFill="1" applyAlignment="1" applyProtection="1">
      <alignment horizontal="center" vertical="center"/>
      <protection locked="0"/>
    </xf>
    <xf numFmtId="166" fontId="7" fillId="0" borderId="0" xfId="9" applyFont="1" applyFill="1" applyAlignment="1" applyProtection="1">
      <alignment horizontal="center" vertical="center"/>
      <protection locked="0"/>
    </xf>
    <xf numFmtId="166" fontId="8" fillId="0" borderId="0" xfId="9" applyFont="1" applyFill="1" applyAlignment="1" applyProtection="1">
      <alignment horizontal="left" vertical="center"/>
      <protection locked="0"/>
    </xf>
    <xf numFmtId="37" fontId="36" fillId="0" borderId="0" xfId="0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right"/>
      <protection locked="0"/>
    </xf>
    <xf numFmtId="37" fontId="7" fillId="0" borderId="0" xfId="0" applyFont="1" applyBorder="1" applyProtection="1">
      <protection locked="0"/>
    </xf>
    <xf numFmtId="14" fontId="7" fillId="0" borderId="13" xfId="0" applyNumberFormat="1" applyFont="1" applyBorder="1" applyProtection="1">
      <protection locked="0"/>
    </xf>
    <xf numFmtId="37" fontId="9" fillId="0" borderId="0" xfId="0" applyFont="1" applyAlignment="1" applyProtection="1">
      <alignment horizontal="center"/>
      <protection locked="0"/>
    </xf>
    <xf numFmtId="37" fontId="32" fillId="3" borderId="4" xfId="0" applyFont="1" applyFill="1" applyBorder="1" applyProtection="1">
      <protection locked="0"/>
    </xf>
    <xf numFmtId="37" fontId="37" fillId="3" borderId="4" xfId="0" applyFont="1" applyFill="1" applyBorder="1" applyAlignment="1" applyProtection="1">
      <alignment horizontal="center"/>
      <protection locked="0"/>
    </xf>
    <xf numFmtId="37" fontId="37" fillId="3" borderId="6" xfId="0" applyFont="1" applyFill="1" applyBorder="1" applyProtection="1">
      <protection locked="0"/>
    </xf>
    <xf numFmtId="37" fontId="37" fillId="3" borderId="6" xfId="0" applyFont="1" applyFill="1" applyBorder="1" applyAlignment="1" applyProtection="1">
      <alignment horizontal="center"/>
      <protection locked="0"/>
    </xf>
    <xf numFmtId="37" fontId="37" fillId="3" borderId="9" xfId="0" applyFont="1" applyFill="1" applyBorder="1" applyAlignment="1" applyProtection="1">
      <alignment horizontal="center"/>
      <protection locked="0"/>
    </xf>
    <xf numFmtId="37" fontId="37" fillId="3" borderId="39" xfId="0" applyFont="1" applyFill="1" applyBorder="1" applyAlignment="1" applyProtection="1">
      <alignment horizontal="center"/>
      <protection locked="0"/>
    </xf>
    <xf numFmtId="37" fontId="32" fillId="0" borderId="17" xfId="0" applyFont="1" applyBorder="1" applyProtection="1">
      <protection locked="0"/>
    </xf>
    <xf numFmtId="10" fontId="32" fillId="0" borderId="17" xfId="10" applyNumberFormat="1" applyFont="1" applyBorder="1" applyProtection="1">
      <protection locked="0"/>
    </xf>
    <xf numFmtId="37" fontId="14" fillId="0" borderId="0" xfId="0" applyFont="1" applyProtection="1">
      <protection locked="0"/>
    </xf>
    <xf numFmtId="9" fontId="32" fillId="0" borderId="17" xfId="10" applyFont="1" applyBorder="1" applyProtection="1">
      <protection locked="0"/>
    </xf>
    <xf numFmtId="37" fontId="37" fillId="0" borderId="17" xfId="0" applyFont="1" applyBorder="1" applyAlignment="1" applyProtection="1">
      <alignment horizontal="right"/>
      <protection locked="0"/>
    </xf>
    <xf numFmtId="37" fontId="0" fillId="0" borderId="17" xfId="0" applyBorder="1" applyProtection="1">
      <protection locked="0"/>
    </xf>
    <xf numFmtId="37" fontId="7" fillId="0" borderId="17" xfId="0" applyFont="1" applyBorder="1" applyAlignment="1" applyProtection="1">
      <alignment horizontal="center"/>
      <protection locked="0"/>
    </xf>
    <xf numFmtId="37" fontId="7" fillId="0" borderId="17" xfId="0" applyFont="1" applyBorder="1" applyProtection="1">
      <protection locked="0"/>
    </xf>
    <xf numFmtId="37" fontId="7" fillId="6" borderId="0" xfId="0" applyFont="1" applyFill="1" applyProtection="1">
      <protection locked="0"/>
    </xf>
    <xf numFmtId="37" fontId="2" fillId="0" borderId="0" xfId="0" applyFont="1" applyProtection="1">
      <protection locked="0"/>
    </xf>
    <xf numFmtId="5" fontId="0" fillId="6" borderId="0" xfId="0" applyNumberFormat="1" applyFill="1" applyProtection="1">
      <protection locked="0"/>
    </xf>
    <xf numFmtId="5" fontId="2" fillId="6" borderId="0" xfId="0" applyNumberFormat="1" applyFont="1" applyFill="1" applyProtection="1">
      <protection locked="0"/>
    </xf>
    <xf numFmtId="37" fontId="2" fillId="0" borderId="0" xfId="0" applyFont="1" applyAlignment="1" applyProtection="1">
      <protection locked="0"/>
    </xf>
    <xf numFmtId="37" fontId="2" fillId="0" borderId="17" xfId="0" applyFont="1" applyBorder="1" applyProtection="1">
      <protection locked="0"/>
    </xf>
    <xf numFmtId="37" fontId="7" fillId="0" borderId="0" xfId="0" applyFont="1" applyAlignment="1" applyProtection="1">
      <protection locked="0"/>
    </xf>
    <xf numFmtId="171" fontId="7" fillId="0" borderId="0" xfId="2" quotePrefix="1" applyNumberFormat="1" applyFont="1" applyBorder="1" applyProtection="1">
      <protection locked="0"/>
    </xf>
    <xf numFmtId="37" fontId="2" fillId="0" borderId="0" xfId="0" applyFont="1" applyAlignment="1" applyProtection="1">
      <alignment horizontal="right"/>
      <protection locked="0"/>
    </xf>
    <xf numFmtId="4" fontId="8" fillId="0" borderId="0" xfId="12" applyNumberFormat="1" applyProtection="1">
      <protection locked="0"/>
    </xf>
    <xf numFmtId="4" fontId="8" fillId="0" borderId="13" xfId="12" applyNumberFormat="1" applyBorder="1" applyProtection="1">
      <protection locked="0"/>
    </xf>
    <xf numFmtId="4" fontId="8" fillId="0" borderId="36" xfId="12" applyNumberFormat="1" applyBorder="1" applyProtection="1">
      <protection locked="0"/>
    </xf>
    <xf numFmtId="4" fontId="36" fillId="0" borderId="0" xfId="12" applyNumberFormat="1" applyFont="1" applyProtection="1">
      <protection locked="0"/>
    </xf>
    <xf numFmtId="4" fontId="36" fillId="0" borderId="0" xfId="12" applyNumberFormat="1" applyFont="1" applyFill="1" applyProtection="1">
      <protection locked="0"/>
    </xf>
    <xf numFmtId="10" fontId="8" fillId="5" borderId="0" xfId="12" applyNumberFormat="1" applyFill="1" applyProtection="1">
      <protection locked="0"/>
    </xf>
    <xf numFmtId="9" fontId="8" fillId="6" borderId="0" xfId="10" applyFont="1" applyFill="1" applyProtection="1">
      <protection locked="0"/>
    </xf>
    <xf numFmtId="4" fontId="8" fillId="0" borderId="0" xfId="12" applyNumberFormat="1" applyFont="1" applyProtection="1">
      <protection locked="0"/>
    </xf>
    <xf numFmtId="4" fontId="8" fillId="0" borderId="0" xfId="12" applyNumberFormat="1" applyAlignment="1" applyProtection="1">
      <alignment horizontal="right"/>
      <protection locked="0"/>
    </xf>
    <xf numFmtId="14" fontId="8" fillId="0" borderId="0" xfId="12" applyNumberFormat="1" applyProtection="1">
      <protection locked="0"/>
    </xf>
    <xf numFmtId="3" fontId="8" fillId="0" borderId="0" xfId="12" applyNumberFormat="1" applyProtection="1">
      <protection locked="0"/>
    </xf>
    <xf numFmtId="3" fontId="8" fillId="7" borderId="0" xfId="12" applyNumberFormat="1" applyFill="1" applyProtection="1">
      <protection locked="0"/>
    </xf>
    <xf numFmtId="3" fontId="28" fillId="7" borderId="0" xfId="12" applyNumberFormat="1" applyFont="1" applyFill="1" applyProtection="1">
      <protection locked="0"/>
    </xf>
    <xf numFmtId="3" fontId="8" fillId="0" borderId="0" xfId="12" applyNumberFormat="1" applyFill="1" applyProtection="1">
      <protection locked="0"/>
    </xf>
    <xf numFmtId="3" fontId="8" fillId="6" borderId="0" xfId="12" applyNumberFormat="1" applyFont="1" applyFill="1" applyProtection="1">
      <protection locked="0"/>
    </xf>
    <xf numFmtId="4" fontId="36" fillId="7" borderId="0" xfId="12" applyNumberFormat="1" applyFont="1" applyFill="1" applyProtection="1">
      <protection locked="0"/>
    </xf>
    <xf numFmtId="4" fontId="8" fillId="0" borderId="18" xfId="12" applyNumberFormat="1" applyBorder="1" applyProtection="1">
      <protection locked="0"/>
    </xf>
    <xf numFmtId="170" fontId="3" fillId="6" borderId="7" xfId="0" applyNumberFormat="1" applyFont="1" applyFill="1" applyBorder="1" applyAlignment="1" applyProtection="1">
      <alignment vertical="center"/>
      <protection locked="0"/>
    </xf>
    <xf numFmtId="37" fontId="3" fillId="6" borderId="36" xfId="0" applyNumberFormat="1" applyFont="1" applyFill="1" applyBorder="1" applyAlignment="1" applyProtection="1">
      <alignment vertical="center"/>
      <protection locked="0"/>
    </xf>
    <xf numFmtId="37" fontId="3" fillId="6" borderId="36" xfId="0" applyFont="1" applyFill="1" applyBorder="1" applyAlignment="1" applyProtection="1">
      <alignment vertical="center"/>
      <protection locked="0"/>
    </xf>
    <xf numFmtId="49" fontId="3" fillId="6" borderId="36" xfId="0" applyNumberFormat="1" applyFont="1" applyFill="1" applyBorder="1" applyAlignment="1" applyProtection="1">
      <alignment vertical="center"/>
      <protection locked="0"/>
    </xf>
    <xf numFmtId="37" fontId="10" fillId="0" borderId="0" xfId="0" applyFont="1" applyFill="1" applyAlignment="1">
      <alignment vertical="top" wrapText="1"/>
    </xf>
    <xf numFmtId="37" fontId="0" fillId="0" borderId="0" xfId="0" applyFill="1" applyAlignment="1">
      <alignment vertical="top" wrapText="1"/>
    </xf>
    <xf numFmtId="37" fontId="2" fillId="0" borderId="13" xfId="0" applyFont="1" applyBorder="1" applyProtection="1">
      <protection locked="0"/>
    </xf>
    <xf numFmtId="166" fontId="16" fillId="6" borderId="6" xfId="7" applyFont="1" applyFill="1" applyBorder="1" applyProtection="1">
      <alignment vertical="center"/>
      <protection locked="0"/>
    </xf>
    <xf numFmtId="170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0" fillId="0" borderId="17" xfId="0" applyFill="1" applyBorder="1" applyProtection="1">
      <protection locked="0"/>
    </xf>
    <xf numFmtId="37" fontId="8" fillId="0" borderId="38" xfId="0" applyFont="1" applyFill="1" applyBorder="1" applyProtection="1">
      <protection locked="0"/>
    </xf>
    <xf numFmtId="170" fontId="17" fillId="6" borderId="39" xfId="7" applyNumberFormat="1" applyFont="1" applyFill="1" applyBorder="1" applyAlignment="1" applyProtection="1">
      <alignment horizontal="center" vertical="center"/>
      <protection locked="0"/>
    </xf>
    <xf numFmtId="166" fontId="10" fillId="0" borderId="13" xfId="9" applyFont="1" applyFill="1" applyBorder="1" applyAlignment="1" applyProtection="1">
      <alignment horizontal="left" vertical="center"/>
      <protection locked="0"/>
    </xf>
    <xf numFmtId="166" fontId="26" fillId="0" borderId="61" xfId="9" applyFont="1" applyFill="1" applyBorder="1" applyAlignment="1" applyProtection="1">
      <alignment horizontal="left" vertical="center"/>
      <protection locked="0"/>
    </xf>
    <xf numFmtId="37" fontId="0" fillId="0" borderId="62" xfId="0" applyFill="1" applyBorder="1" applyAlignment="1" applyProtection="1">
      <protection locked="0"/>
    </xf>
    <xf numFmtId="37" fontId="0" fillId="0" borderId="63" xfId="0" applyFill="1" applyBorder="1" applyAlignment="1" applyProtection="1">
      <protection locked="0"/>
    </xf>
    <xf numFmtId="166" fontId="23" fillId="0" borderId="64" xfId="9" applyFont="1" applyFill="1" applyBorder="1" applyAlignment="1" applyProtection="1">
      <alignment horizontal="left" vertical="center"/>
      <protection locked="0"/>
    </xf>
    <xf numFmtId="37" fontId="0" fillId="0" borderId="65" xfId="0" applyFill="1" applyBorder="1" applyAlignment="1" applyProtection="1">
      <protection locked="0"/>
    </xf>
    <xf numFmtId="37" fontId="0" fillId="0" borderId="66" xfId="0" applyFill="1" applyBorder="1" applyAlignment="1" applyProtection="1">
      <protection locked="0"/>
    </xf>
    <xf numFmtId="166" fontId="23" fillId="0" borderId="61" xfId="9" applyFont="1" applyFill="1" applyBorder="1" applyAlignment="1" applyProtection="1">
      <alignment horizontal="left" vertical="center"/>
      <protection locked="0"/>
    </xf>
    <xf numFmtId="166" fontId="26" fillId="0" borderId="48" xfId="9" applyFont="1" applyFill="1" applyBorder="1" applyAlignment="1" applyProtection="1">
      <alignment horizontal="left" vertical="center"/>
      <protection locked="0"/>
    </xf>
    <xf numFmtId="37" fontId="0" fillId="0" borderId="49" xfId="0" applyFill="1" applyBorder="1" applyAlignment="1" applyProtection="1">
      <protection locked="0"/>
    </xf>
    <xf numFmtId="37" fontId="0" fillId="0" borderId="67" xfId="0" applyFill="1" applyBorder="1" applyAlignment="1" applyProtection="1">
      <protection locked="0"/>
    </xf>
    <xf numFmtId="166" fontId="5" fillId="0" borderId="4" xfId="9" applyFont="1" applyFill="1" applyBorder="1" applyAlignment="1" applyProtection="1">
      <alignment horizontal="center" vertical="center"/>
      <protection locked="0"/>
    </xf>
    <xf numFmtId="37" fontId="30" fillId="0" borderId="53" xfId="0" applyFont="1" applyFill="1" applyBorder="1" applyAlignment="1" applyProtection="1">
      <alignment horizontal="center" vertical="center"/>
      <protection locked="0"/>
    </xf>
    <xf numFmtId="166" fontId="20" fillId="0" borderId="61" xfId="9" applyFont="1" applyFill="1" applyBorder="1" applyAlignment="1" applyProtection="1">
      <alignment horizontal="left" vertical="center"/>
      <protection locked="0"/>
    </xf>
    <xf numFmtId="37" fontId="0" fillId="0" borderId="62" xfId="0" applyFill="1" applyBorder="1" applyAlignment="1" applyProtection="1">
      <alignment vertical="center"/>
      <protection locked="0"/>
    </xf>
    <xf numFmtId="37" fontId="0" fillId="0" borderId="63" xfId="0" applyFill="1" applyBorder="1" applyAlignment="1" applyProtection="1">
      <alignment vertical="center"/>
      <protection locked="0"/>
    </xf>
    <xf numFmtId="37" fontId="0" fillId="0" borderId="62" xfId="0" applyBorder="1" applyAlignment="1" applyProtection="1">
      <protection locked="0"/>
    </xf>
    <xf numFmtId="37" fontId="0" fillId="0" borderId="63" xfId="0" applyBorder="1" applyAlignment="1" applyProtection="1">
      <protection locked="0"/>
    </xf>
    <xf numFmtId="166" fontId="24" fillId="0" borderId="61" xfId="9" applyFont="1" applyFill="1" applyBorder="1" applyAlignment="1" applyProtection="1">
      <alignment horizontal="center" vertical="center"/>
    </xf>
    <xf numFmtId="37" fontId="0" fillId="0" borderId="62" xfId="0" applyBorder="1" applyAlignment="1" applyProtection="1">
      <alignment horizontal="center" vertical="center"/>
    </xf>
    <xf numFmtId="37" fontId="37" fillId="3" borderId="8" xfId="0" applyFont="1" applyFill="1" applyBorder="1" applyAlignment="1" applyProtection="1">
      <alignment horizontal="center"/>
      <protection locked="0"/>
    </xf>
    <xf numFmtId="37" fontId="37" fillId="3" borderId="38" xfId="0" applyFont="1" applyFill="1" applyBorder="1" applyAlignment="1" applyProtection="1">
      <alignment horizontal="center"/>
      <protection locked="0"/>
    </xf>
    <xf numFmtId="37" fontId="1" fillId="0" borderId="0" xfId="0" applyFont="1" applyAlignment="1" applyProtection="1">
      <alignment horizontal="center"/>
      <protection locked="0"/>
    </xf>
    <xf numFmtId="37" fontId="9" fillId="0" borderId="0" xfId="0" applyFont="1" applyAlignment="1" applyProtection="1">
      <alignment horizontal="center"/>
      <protection locked="0"/>
    </xf>
    <xf numFmtId="37" fontId="9" fillId="0" borderId="36" xfId="0" applyFont="1" applyBorder="1" applyAlignment="1" applyProtection="1">
      <alignment horizontal="center"/>
      <protection locked="0"/>
    </xf>
    <xf numFmtId="175" fontId="2" fillId="6" borderId="0" xfId="0" applyNumberFormat="1" applyFont="1" applyFill="1" applyAlignment="1" applyProtection="1">
      <alignment horizontal="left"/>
      <protection locked="0"/>
    </xf>
    <xf numFmtId="39" fontId="2" fillId="6" borderId="13" xfId="0" applyNumberFormat="1" applyFont="1" applyFill="1" applyBorder="1" applyAlignment="1" applyProtection="1">
      <alignment horizontal="left"/>
      <protection locked="0"/>
    </xf>
    <xf numFmtId="37" fontId="2" fillId="0" borderId="0" xfId="0" applyFont="1" applyAlignment="1" applyProtection="1">
      <alignment horizontal="left"/>
      <protection locked="0"/>
    </xf>
    <xf numFmtId="175" fontId="2" fillId="6" borderId="13" xfId="0" applyNumberFormat="1" applyFont="1" applyFill="1" applyBorder="1" applyAlignment="1" applyProtection="1">
      <alignment horizontal="left"/>
      <protection locked="0"/>
    </xf>
    <xf numFmtId="3" fontId="31" fillId="0" borderId="0" xfId="0" applyNumberFormat="1" applyFont="1" applyFill="1" applyAlignment="1" applyProtection="1">
      <alignment horizontal="center" wrapText="1"/>
      <protection locked="0"/>
    </xf>
    <xf numFmtId="37" fontId="4" fillId="0" borderId="0" xfId="0" applyNumberFormat="1" applyFont="1" applyFill="1" applyAlignment="1" applyProtection="1">
      <alignment horizontal="center" vertical="center"/>
    </xf>
    <xf numFmtId="37" fontId="3" fillId="0" borderId="92" xfId="0" applyNumberFormat="1" applyFont="1" applyFill="1" applyBorder="1" applyAlignment="1" applyProtection="1">
      <alignment horizontal="left" vertical="center" wrapText="1"/>
    </xf>
    <xf numFmtId="37" fontId="3" fillId="0" borderId="85" xfId="0" applyNumberFormat="1" applyFont="1" applyFill="1" applyBorder="1" applyAlignment="1" applyProtection="1">
      <alignment horizontal="left" vertical="center" wrapText="1"/>
    </xf>
    <xf numFmtId="4" fontId="8" fillId="0" borderId="0" xfId="12" applyNumberFormat="1" applyAlignment="1" applyProtection="1">
      <alignment horizontal="right"/>
      <protection locked="0"/>
    </xf>
    <xf numFmtId="37" fontId="1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  <xf numFmtId="166" fontId="17" fillId="0" borderId="13" xfId="7" applyFont="1" applyFill="1" applyBorder="1" applyAlignment="1" applyProtection="1">
      <alignment horizontal="left" vertical="center"/>
      <protection locked="0"/>
    </xf>
    <xf numFmtId="37" fontId="10" fillId="0" borderId="0" xfId="0" applyFont="1" applyFill="1" applyAlignment="1">
      <alignment vertical="top" wrapText="1"/>
    </xf>
    <xf numFmtId="37" fontId="0" fillId="0" borderId="0" xfId="0" applyFill="1" applyAlignment="1">
      <alignment vertical="top" wrapText="1"/>
    </xf>
    <xf numFmtId="37" fontId="10" fillId="0" borderId="0" xfId="0" applyFont="1" applyFill="1" applyAlignment="1">
      <alignment horizontal="left" vertical="top" wrapText="1"/>
    </xf>
    <xf numFmtId="37" fontId="0" fillId="0" borderId="0" xfId="0" applyFill="1" applyAlignment="1">
      <alignment horizontal="left" vertical="top" wrapText="1"/>
    </xf>
    <xf numFmtId="37" fontId="10" fillId="0" borderId="7" xfId="0" applyFont="1" applyFill="1" applyBorder="1" applyAlignment="1">
      <alignment horizontal="left" vertical="top" wrapText="1"/>
    </xf>
    <xf numFmtId="37" fontId="43" fillId="0" borderId="13" xfId="0" applyFont="1" applyFill="1" applyBorder="1" applyAlignment="1" applyProtection="1">
      <alignment horizontal="left"/>
      <protection locked="0"/>
    </xf>
    <xf numFmtId="37" fontId="30" fillId="0" borderId="71" xfId="0" applyFont="1" applyFill="1" applyBorder="1" applyAlignment="1">
      <alignment horizontal="center"/>
    </xf>
    <xf numFmtId="37" fontId="30" fillId="0" borderId="53" xfId="0" applyFont="1" applyFill="1" applyBorder="1" applyAlignment="1">
      <alignment horizontal="center"/>
    </xf>
    <xf numFmtId="37" fontId="30" fillId="0" borderId="77" xfId="0" applyFont="1" applyFill="1" applyBorder="1" applyAlignment="1">
      <alignment horizontal="center"/>
    </xf>
    <xf numFmtId="37" fontId="7" fillId="0" borderId="0" xfId="0" applyFont="1" applyFill="1" applyBorder="1" applyAlignment="1">
      <alignment wrapText="1"/>
    </xf>
    <xf numFmtId="166" fontId="44" fillId="0" borderId="0" xfId="7" applyFont="1" applyFill="1" applyAlignment="1" applyProtection="1">
      <alignment horizontal="center" vertical="center"/>
    </xf>
    <xf numFmtId="166" fontId="15" fillId="0" borderId="0" xfId="7" applyFont="1" applyFill="1" applyAlignment="1" applyProtection="1">
      <alignment horizontal="center" vertical="center"/>
    </xf>
    <xf numFmtId="37" fontId="30" fillId="0" borderId="13" xfId="0" applyFont="1" applyFill="1" applyBorder="1" applyAlignment="1">
      <alignment horizontal="left"/>
    </xf>
    <xf numFmtId="37" fontId="0" fillId="0" borderId="13" xfId="0" applyFill="1" applyBorder="1" applyAlignment="1">
      <alignment horizontal="left"/>
    </xf>
    <xf numFmtId="37" fontId="7" fillId="0" borderId="13" xfId="0" applyFont="1" applyFill="1" applyBorder="1" applyAlignment="1">
      <alignment horizontal="left" wrapText="1"/>
    </xf>
    <xf numFmtId="37" fontId="7" fillId="0" borderId="36" xfId="0" applyFont="1" applyFill="1" applyBorder="1" applyAlignment="1">
      <alignment wrapText="1"/>
    </xf>
    <xf numFmtId="37" fontId="11" fillId="0" borderId="0" xfId="0" applyFont="1" applyFill="1" applyBorder="1" applyAlignment="1">
      <alignment horizontal="center" shrinkToFit="1"/>
    </xf>
    <xf numFmtId="37" fontId="0" fillId="0" borderId="0" xfId="0" applyFill="1" applyBorder="1" applyAlignment="1">
      <alignment horizontal="center" shrinkToFit="1"/>
    </xf>
    <xf numFmtId="37" fontId="11" fillId="0" borderId="69" xfId="0" applyFont="1" applyFill="1" applyBorder="1" applyAlignment="1">
      <alignment horizontal="center" vertical="center" wrapText="1"/>
    </xf>
    <xf numFmtId="37" fontId="11" fillId="0" borderId="56" xfId="0" applyFont="1" applyFill="1" applyBorder="1" applyAlignment="1">
      <alignment horizontal="center" vertical="center" wrapText="1"/>
    </xf>
    <xf numFmtId="10" fontId="0" fillId="0" borderId="14" xfId="10" applyNumberFormat="1" applyFont="1" applyFill="1" applyBorder="1" applyAlignment="1" applyProtection="1">
      <alignment horizontal="center"/>
      <protection locked="0"/>
    </xf>
    <xf numFmtId="10" fontId="0" fillId="0" borderId="1" xfId="10" applyNumberFormat="1" applyFont="1" applyFill="1" applyBorder="1" applyAlignment="1" applyProtection="1">
      <alignment horizontal="center"/>
      <protection locked="0"/>
    </xf>
    <xf numFmtId="10" fontId="0" fillId="0" borderId="68" xfId="10" applyNumberFormat="1" applyFont="1" applyFill="1" applyBorder="1" applyAlignment="1" applyProtection="1">
      <alignment horizontal="center"/>
      <protection locked="0"/>
    </xf>
    <xf numFmtId="166" fontId="16" fillId="6" borderId="4" xfId="7" applyFont="1" applyFill="1" applyBorder="1" applyAlignment="1" applyProtection="1">
      <alignment horizontal="center" vertical="center"/>
      <protection locked="0"/>
    </xf>
    <xf numFmtId="166" fontId="16" fillId="6" borderId="6" xfId="7" applyFont="1" applyFill="1" applyBorder="1" applyAlignment="1" applyProtection="1">
      <alignment horizontal="center" vertical="center"/>
      <protection locked="0"/>
    </xf>
    <xf numFmtId="170" fontId="16" fillId="9" borderId="33" xfId="7" applyNumberFormat="1" applyFont="1" applyFill="1" applyBorder="1" applyAlignment="1" applyProtection="1">
      <alignment horizontal="center" vertical="center"/>
    </xf>
    <xf numFmtId="170" fontId="16" fillId="9" borderId="99" xfId="7" applyNumberFormat="1" applyFont="1" applyFill="1" applyBorder="1" applyAlignment="1" applyProtection="1">
      <alignment horizontal="center" vertical="center"/>
    </xf>
    <xf numFmtId="9" fontId="3" fillId="6" borderId="36" xfId="0" applyNumberFormat="1" applyFont="1" applyFill="1" applyBorder="1" applyAlignment="1" applyProtection="1">
      <alignment vertical="center"/>
      <protection locked="0"/>
    </xf>
    <xf numFmtId="166" fontId="17" fillId="0" borderId="0" xfId="7" applyFont="1" applyFill="1" applyBorder="1" applyAlignment="1">
      <alignment horizontal="left" vertical="center"/>
    </xf>
    <xf numFmtId="166" fontId="16" fillId="0" borderId="14" xfId="7" applyFont="1" applyFill="1" applyBorder="1" applyAlignment="1" applyProtection="1">
      <alignment horizontal="center" vertical="center"/>
      <protection locked="0"/>
    </xf>
    <xf numFmtId="166" fontId="16" fillId="0" borderId="14" xfId="7" applyFont="1" applyFill="1" applyBorder="1" applyAlignment="1" applyProtection="1">
      <alignment vertical="center"/>
      <protection locked="0"/>
    </xf>
    <xf numFmtId="166" fontId="16" fillId="0" borderId="24" xfId="7" applyFont="1" applyFill="1" applyBorder="1" applyAlignment="1" applyProtection="1">
      <alignment vertical="center"/>
      <protection locked="0"/>
    </xf>
    <xf numFmtId="166" fontId="16" fillId="0" borderId="24" xfId="7" applyFont="1" applyFill="1" applyBorder="1" applyAlignment="1" applyProtection="1">
      <alignment horizontal="center" vertical="center"/>
      <protection locked="0"/>
    </xf>
    <xf numFmtId="166" fontId="6" fillId="0" borderId="24" xfId="7" applyFont="1" applyFill="1" applyBorder="1" applyAlignment="1" applyProtection="1">
      <alignment horizontal="center" vertical="center"/>
      <protection locked="0"/>
    </xf>
  </cellXfs>
  <cellStyles count="20">
    <cellStyle name="Comma" xfId="1" builtinId="3"/>
    <cellStyle name="Comma0" xfId="13"/>
    <cellStyle name="Comma0 2" xfId="18"/>
    <cellStyle name="Comma0 3" xfId="15"/>
    <cellStyle name="Currency" xfId="2" builtinId="4"/>
    <cellStyle name="Currency0" xfId="14"/>
    <cellStyle name="Currency0 2" xfId="19"/>
    <cellStyle name="Currency0 3" xfId="16"/>
    <cellStyle name="Date" xfId="3"/>
    <cellStyle name="Fixed" xfId="4"/>
    <cellStyle name="Heading1" xfId="5"/>
    <cellStyle name="Heading2" xfId="6"/>
    <cellStyle name="Normal" xfId="0" builtinId="0"/>
    <cellStyle name="Normal 2" xfId="17"/>
    <cellStyle name="Normal_Casa Vallita UW HOME" xfId="12"/>
    <cellStyle name="Normal_RNTSKED-" xfId="7"/>
    <cellStyle name="Normal_Sheet1" xfId="8"/>
    <cellStyle name="Normal_SKED-A" xfId="9"/>
    <cellStyle name="Percent" xfId="10" builtinId="5"/>
    <cellStyle name="Total" xfId="11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99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180975</xdr:rowOff>
    </xdr:from>
    <xdr:to>
      <xdr:col>6</xdr:col>
      <xdr:colOff>657225</xdr:colOff>
      <xdr:row>16</xdr:row>
      <xdr:rowOff>180975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8575" y="371475"/>
          <a:ext cx="5200650" cy="285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is a multiple sheet Excel Workbook with Schedules for various MFA rental programs.   Schedules "A" through "I" are separate worksheets (See Tabs at bottom while in Excel.). </a:t>
          </a:r>
        </a:p>
        <a:p>
          <a:pPr algn="l" rtl="0">
            <a:lnSpc>
              <a:spcPts val="13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Each of the schedules is a required for a Low Income Housing Tax Credit (LIHTC) Application. There are other schedules which are also needed to complete the LIHTC  Application (see website) Schedules F &amp; G are only required for LIHTC, not for other rental applications such as HOME, Primero, NM Housing Trust Fund, Energ$avers and Land Title Trust Fund. Schedules H &amp; I are not required for 542 C Risk Share and ACCESS loans because those loan programs require that the Principals and the Managment Agent complete HUD form 2530, which supplies the same information. </a:t>
          </a:r>
        </a:p>
      </xdr:txBody>
    </xdr:sp>
    <xdr:clientData/>
  </xdr:twoCellAnchor>
  <xdr:twoCellAnchor>
    <xdr:from>
      <xdr:col>7</xdr:col>
      <xdr:colOff>28575</xdr:colOff>
      <xdr:row>1</xdr:row>
      <xdr:rowOff>180975</xdr:rowOff>
    </xdr:from>
    <xdr:to>
      <xdr:col>13</xdr:col>
      <xdr:colOff>657225</xdr:colOff>
      <xdr:row>16</xdr:row>
      <xdr:rowOff>180975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575" y="371475"/>
          <a:ext cx="5200650" cy="285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is a multiple sheet Excel Workbook with Schedules for various MFA rental programs.   Schedules "A" through "I" are separate worksheets (See Tabs at bottom while in Excel.). </a:t>
          </a:r>
        </a:p>
        <a:p>
          <a:pPr algn="l" rtl="0">
            <a:lnSpc>
              <a:spcPts val="13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Each of the schedules is required for a Low Income Housing Tax Credit (LIHTC) Application. There are other schedules which are also needed to complete the LIHTC  Application (see website) Schedules F &amp; G are only required for LIHTC, not for other rental applications such as HOME, Primero, NM Housing Trust Fund, Energ$avers and Land Title Trust Fund. Schedules H &amp; I are not required for 542 C Risk Share and ACCESS loans because those loan programs require that the Principals and the Managment Agent complete HUD form 2530, which supplies the same information.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174625</xdr:rowOff>
    </xdr:from>
    <xdr:to>
      <xdr:col>3</xdr:col>
      <xdr:colOff>50800</xdr:colOff>
      <xdr:row>24</xdr:row>
      <xdr:rowOff>88900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9525" y="6130925"/>
          <a:ext cx="57435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Total of Permanent Amount Column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Must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Equal Total Development Cost in Schedule A.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derwriting/temp/HOME/2009/Casa%20Vallita%20UW%20HO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etup"/>
      <sheetName val="MFA Insured First"/>
      <sheetName val="Sources"/>
      <sheetName val="Costs"/>
      <sheetName val="Unit Tiers"/>
      <sheetName val="Expenses"/>
      <sheetName val="Construction Period"/>
      <sheetName val="Lease-up"/>
      <sheetName val="CF Projection"/>
      <sheetName val="Loan Schedule - First Mortgage"/>
      <sheetName val="Loan Schedule - HOME-IO"/>
      <sheetName val="Loan Schedule - Home Amortizing"/>
      <sheetName val="Loan Schedule - Other Amort"/>
      <sheetName val="Loan Schedule - Other-IO"/>
      <sheetName val="HOME Subsidy Analysis"/>
      <sheetName val="HOME Build Up"/>
      <sheetName val="Board Summary"/>
      <sheetName val="HUD Feasibility"/>
      <sheetName val="HUD Certification"/>
      <sheetName val="Participation Info"/>
      <sheetName val="Draw Schedul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abSelected="1" topLeftCell="H1" zoomScaleNormal="100" workbookViewId="0">
      <selection activeCell="H2" sqref="H2"/>
    </sheetView>
  </sheetViews>
  <sheetFormatPr defaultRowHeight="15" x14ac:dyDescent="0.2"/>
  <cols>
    <col min="8" max="8" width="8" customWidth="1"/>
  </cols>
  <sheetData/>
  <phoneticPr fontId="0" type="noConversion"/>
  <pageMargins left="0.75" right="0.75" top="1" bottom="1" header="0.5" footer="0.5"/>
  <pageSetup orientation="portrait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27"/>
  <sheetViews>
    <sheetView view="pageLayout" zoomScale="80" zoomScaleNormal="75" zoomScalePageLayoutView="80" workbookViewId="0">
      <selection activeCell="C8" sqref="C8"/>
    </sheetView>
  </sheetViews>
  <sheetFormatPr defaultColWidth="8.88671875" defaultRowHeight="15" x14ac:dyDescent="0.2"/>
  <cols>
    <col min="1" max="1" width="2.77734375" style="24" customWidth="1"/>
    <col min="2" max="2" width="2.109375" style="24" customWidth="1"/>
    <col min="3" max="3" width="3.44140625" style="24" customWidth="1"/>
    <col min="4" max="7" width="8.88671875" style="24"/>
    <col min="8" max="8" width="5.21875" style="24" customWidth="1"/>
    <col min="9" max="9" width="10.109375" style="24" customWidth="1"/>
    <col min="10" max="10" width="3.44140625" style="24" customWidth="1"/>
    <col min="11" max="16384" width="8.88671875" style="24"/>
  </cols>
  <sheetData>
    <row r="1" spans="1:16" ht="15.75" x14ac:dyDescent="0.2">
      <c r="B1" s="5" t="s">
        <v>448</v>
      </c>
      <c r="C1" s="5"/>
      <c r="D1" s="59"/>
      <c r="E1" s="59"/>
      <c r="F1" s="59"/>
      <c r="G1" s="59"/>
      <c r="H1" s="59"/>
      <c r="I1" s="59"/>
    </row>
    <row r="2" spans="1:16" ht="15.75" x14ac:dyDescent="0.2">
      <c r="B2" s="5" t="s">
        <v>130</v>
      </c>
      <c r="C2" s="5"/>
      <c r="D2" s="59"/>
      <c r="E2" s="59"/>
      <c r="F2" s="59"/>
      <c r="G2" s="59"/>
      <c r="H2" s="59"/>
      <c r="I2" s="59"/>
    </row>
    <row r="3" spans="1:16" x14ac:dyDescent="0.2">
      <c r="B3" s="127"/>
      <c r="C3" s="127"/>
      <c r="D3" s="59"/>
      <c r="E3" s="59"/>
      <c r="F3" s="59"/>
      <c r="G3" s="59"/>
      <c r="H3" s="59"/>
      <c r="I3" s="59"/>
    </row>
    <row r="4" spans="1:16" x14ac:dyDescent="0.2">
      <c r="A4" s="194"/>
      <c r="B4" s="195" t="s">
        <v>0</v>
      </c>
      <c r="C4" s="195"/>
      <c r="D4" s="194"/>
      <c r="E4" s="63"/>
      <c r="F4" s="26"/>
      <c r="G4" s="26"/>
      <c r="H4" s="26"/>
      <c r="I4" s="26"/>
      <c r="J4" s="194"/>
    </row>
    <row r="5" spans="1:16" ht="30" customHeight="1" x14ac:dyDescent="0.2"/>
    <row r="6" spans="1:16" x14ac:dyDescent="0.2">
      <c r="A6" s="120" t="s">
        <v>131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19.5" customHeight="1" x14ac:dyDescent="0.2">
      <c r="B7" s="120"/>
      <c r="C7" s="120"/>
      <c r="D7" s="196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16" ht="42" customHeight="1" x14ac:dyDescent="0.2">
      <c r="B8" s="9"/>
      <c r="C8" s="233"/>
      <c r="D8" s="655" t="s">
        <v>226</v>
      </c>
      <c r="E8" s="656"/>
      <c r="F8" s="656"/>
      <c r="G8" s="656"/>
      <c r="H8" s="656"/>
      <c r="I8" s="656"/>
      <c r="J8" s="656"/>
      <c r="K8" s="656"/>
      <c r="L8" s="120"/>
      <c r="M8" s="120"/>
      <c r="N8" s="120"/>
      <c r="O8" s="120"/>
      <c r="P8" s="120"/>
    </row>
    <row r="9" spans="1:16" ht="15.75" customHeight="1" x14ac:dyDescent="0.2">
      <c r="B9" s="58"/>
      <c r="C9" s="58"/>
      <c r="E9" s="58"/>
      <c r="F9" s="58"/>
      <c r="G9" s="58"/>
      <c r="H9" s="58"/>
      <c r="I9" s="120"/>
      <c r="J9" s="120"/>
      <c r="K9" s="120"/>
      <c r="L9" s="120"/>
      <c r="M9" s="120"/>
      <c r="N9" s="120"/>
      <c r="O9" s="120"/>
      <c r="P9" s="120"/>
    </row>
    <row r="10" spans="1:16" ht="41.25" customHeight="1" x14ac:dyDescent="0.2">
      <c r="B10" s="9"/>
      <c r="C10" s="233"/>
      <c r="D10" s="655" t="s">
        <v>227</v>
      </c>
      <c r="E10" s="656"/>
      <c r="F10" s="656"/>
      <c r="G10" s="656"/>
      <c r="H10" s="656"/>
      <c r="I10" s="656"/>
      <c r="J10" s="656"/>
      <c r="K10" s="656"/>
      <c r="L10" s="120"/>
      <c r="M10" s="120"/>
      <c r="N10" s="120"/>
      <c r="O10" s="120"/>
      <c r="P10" s="120"/>
    </row>
    <row r="11" spans="1:16" ht="15" customHeight="1" x14ac:dyDescent="0.2">
      <c r="B11" s="9"/>
      <c r="C11" s="9"/>
      <c r="D11" s="610"/>
      <c r="E11" s="611"/>
      <c r="F11" s="611"/>
      <c r="G11" s="611"/>
      <c r="H11" s="611"/>
      <c r="I11" s="611"/>
      <c r="J11" s="611"/>
      <c r="K11" s="611"/>
      <c r="L11" s="120"/>
      <c r="M11" s="120"/>
      <c r="N11" s="120"/>
      <c r="O11" s="120"/>
      <c r="P11" s="120"/>
    </row>
    <row r="12" spans="1:16" ht="45" customHeight="1" x14ac:dyDescent="0.2">
      <c r="B12" s="9"/>
      <c r="C12" s="233"/>
      <c r="D12" s="659" t="s">
        <v>458</v>
      </c>
      <c r="E12" s="657"/>
      <c r="F12" s="657"/>
      <c r="G12" s="657"/>
      <c r="H12" s="657"/>
      <c r="I12" s="657"/>
      <c r="J12" s="657"/>
      <c r="K12" s="657"/>
      <c r="L12" s="120"/>
      <c r="M12" s="120"/>
      <c r="N12" s="120"/>
      <c r="O12" s="120"/>
      <c r="P12" s="120"/>
    </row>
    <row r="13" spans="1:16" ht="12" customHeight="1" x14ac:dyDescent="0.2">
      <c r="J13" s="120"/>
      <c r="K13" s="120"/>
      <c r="L13" s="120"/>
      <c r="M13" s="120"/>
      <c r="N13" s="120"/>
      <c r="O13" s="120"/>
      <c r="P13" s="120"/>
    </row>
    <row r="14" spans="1:16" ht="14.25" customHeight="1" x14ac:dyDescent="0.2">
      <c r="B14" s="9"/>
      <c r="C14" s="233"/>
      <c r="D14" s="196" t="s">
        <v>132</v>
      </c>
      <c r="E14" s="58"/>
      <c r="F14" s="58"/>
      <c r="G14" s="58"/>
      <c r="I14" s="120"/>
      <c r="J14" s="120"/>
      <c r="K14" s="120"/>
      <c r="L14" s="120"/>
      <c r="M14" s="120"/>
      <c r="N14" s="120"/>
      <c r="O14" s="120"/>
      <c r="P14" s="120"/>
    </row>
    <row r="15" spans="1:16" x14ac:dyDescent="0.2">
      <c r="B15" s="58"/>
      <c r="C15" s="58"/>
      <c r="D15" s="196"/>
      <c r="E15" s="58"/>
      <c r="F15" s="58"/>
      <c r="G15" s="58"/>
      <c r="I15" s="120"/>
      <c r="J15" s="120"/>
      <c r="K15" s="120"/>
      <c r="L15" s="120"/>
      <c r="M15" s="120"/>
      <c r="N15" s="120"/>
      <c r="O15" s="120"/>
      <c r="P15" s="120"/>
    </row>
    <row r="16" spans="1:16" ht="59.25" customHeight="1" x14ac:dyDescent="0.2">
      <c r="B16" s="58"/>
      <c r="C16" s="58"/>
      <c r="D16" s="657" t="s">
        <v>388</v>
      </c>
      <c r="E16" s="658"/>
      <c r="F16" s="658"/>
      <c r="G16" s="658"/>
      <c r="H16" s="658"/>
      <c r="I16" s="658"/>
      <c r="J16" s="658"/>
      <c r="K16" s="658"/>
      <c r="L16" s="120"/>
      <c r="M16" s="120"/>
      <c r="N16" s="120"/>
      <c r="O16" s="120"/>
      <c r="P16" s="120"/>
    </row>
    <row r="17" spans="2:16" ht="8.25" customHeight="1" x14ac:dyDescent="0.2">
      <c r="B17" s="120"/>
      <c r="C17" s="120"/>
      <c r="D17" s="197"/>
      <c r="E17" s="198"/>
      <c r="F17" s="198"/>
      <c r="G17" s="198"/>
      <c r="H17" s="198"/>
      <c r="I17" s="198"/>
      <c r="J17" s="120"/>
      <c r="K17" s="120"/>
      <c r="L17" s="120"/>
      <c r="M17" s="120"/>
      <c r="N17" s="120"/>
      <c r="O17" s="120"/>
      <c r="P17" s="120"/>
    </row>
    <row r="18" spans="2:16" ht="28.5" customHeight="1" x14ac:dyDescent="0.2">
      <c r="B18" s="120"/>
      <c r="C18" s="120"/>
      <c r="D18" s="657" t="s">
        <v>133</v>
      </c>
      <c r="E18" s="658"/>
      <c r="F18" s="658"/>
      <c r="G18" s="658"/>
      <c r="H18" s="658"/>
      <c r="I18" s="658"/>
      <c r="J18" s="658"/>
      <c r="K18" s="658"/>
      <c r="L18" s="120"/>
      <c r="M18" s="120"/>
      <c r="N18" s="120"/>
      <c r="O18" s="120"/>
      <c r="P18" s="120"/>
    </row>
    <row r="19" spans="2:16" ht="27.75" customHeight="1" x14ac:dyDescent="0.2">
      <c r="B19" s="120"/>
      <c r="C19" s="120"/>
      <c r="D19" s="197"/>
      <c r="E19" s="198"/>
      <c r="F19" s="198"/>
      <c r="G19" s="198"/>
      <c r="H19" s="198"/>
      <c r="I19" s="198"/>
      <c r="J19" s="120"/>
      <c r="K19" s="120"/>
      <c r="L19" s="120"/>
      <c r="M19" s="120"/>
      <c r="N19" s="120"/>
      <c r="O19" s="120"/>
      <c r="P19" s="120"/>
    </row>
    <row r="20" spans="2:16" x14ac:dyDescent="0.2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</row>
    <row r="21" spans="2:16" x14ac:dyDescent="0.2">
      <c r="B21" s="120" t="s">
        <v>134</v>
      </c>
      <c r="C21" s="120"/>
      <c r="D21" s="120"/>
      <c r="E21" s="120"/>
      <c r="F21" s="120"/>
      <c r="G21" s="120"/>
      <c r="H21" s="120" t="s">
        <v>154</v>
      </c>
      <c r="I21" s="199" t="s">
        <v>153</v>
      </c>
      <c r="J21" s="120"/>
      <c r="K21" s="120"/>
      <c r="L21" s="120"/>
      <c r="M21" s="120"/>
      <c r="N21" s="120"/>
      <c r="O21" s="120"/>
      <c r="P21" s="120"/>
    </row>
    <row r="22" spans="2:16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2:16" x14ac:dyDescent="0.2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2:16" x14ac:dyDescent="0.2"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16" x14ac:dyDescent="0.2">
      <c r="B25" s="120" t="s">
        <v>134</v>
      </c>
      <c r="C25" s="120"/>
      <c r="D25" s="120"/>
      <c r="E25" s="120"/>
      <c r="F25" s="120"/>
      <c r="G25" s="120"/>
      <c r="H25" s="120" t="s">
        <v>154</v>
      </c>
      <c r="I25" s="199" t="s">
        <v>153</v>
      </c>
      <c r="J25" s="120"/>
      <c r="K25" s="120"/>
      <c r="L25" s="120"/>
      <c r="M25" s="120"/>
      <c r="N25" s="120"/>
      <c r="O25" s="120"/>
      <c r="P25" s="120"/>
    </row>
    <row r="26" spans="2:16" x14ac:dyDescent="0.2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2:16" x14ac:dyDescent="0.2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2:16" x14ac:dyDescent="0.2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</row>
    <row r="29" spans="2:16" x14ac:dyDescent="0.2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</row>
    <row r="30" spans="2:16" x14ac:dyDescent="0.2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</row>
    <row r="31" spans="2:16" x14ac:dyDescent="0.2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</row>
    <row r="32" spans="2:16" x14ac:dyDescent="0.2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</row>
    <row r="33" spans="2:16" x14ac:dyDescent="0.2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</row>
    <row r="34" spans="2:16" x14ac:dyDescent="0.2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</row>
    <row r="35" spans="2:16" x14ac:dyDescent="0.2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</row>
    <row r="36" spans="2:16" x14ac:dyDescent="0.2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  <row r="37" spans="2:16" x14ac:dyDescent="0.2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</row>
    <row r="38" spans="2:16" x14ac:dyDescent="0.2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</row>
    <row r="39" spans="2:16" x14ac:dyDescent="0.2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</row>
    <row r="40" spans="2:16" x14ac:dyDescent="0.2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</row>
    <row r="41" spans="2:16" x14ac:dyDescent="0.2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2:16" x14ac:dyDescent="0.2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2:16" x14ac:dyDescent="0.2"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</row>
    <row r="44" spans="2:16" x14ac:dyDescent="0.2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</row>
    <row r="45" spans="2:16" x14ac:dyDescent="0.2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</row>
    <row r="46" spans="2:16" x14ac:dyDescent="0.2"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</row>
    <row r="47" spans="2:16" x14ac:dyDescent="0.2"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</row>
    <row r="48" spans="2:16" x14ac:dyDescent="0.2"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</row>
    <row r="49" spans="2:16" x14ac:dyDescent="0.2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</row>
    <row r="50" spans="2:16" x14ac:dyDescent="0.2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</row>
    <row r="51" spans="2:16" x14ac:dyDescent="0.2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2:16" x14ac:dyDescent="0.2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spans="2:16" x14ac:dyDescent="0.2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</row>
    <row r="54" spans="2:16" x14ac:dyDescent="0.2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</row>
    <row r="55" spans="2:16" x14ac:dyDescent="0.2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</row>
    <row r="56" spans="2:16" x14ac:dyDescent="0.2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</row>
    <row r="57" spans="2:16" x14ac:dyDescent="0.2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2:16" x14ac:dyDescent="0.2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</row>
    <row r="59" spans="2:16" x14ac:dyDescent="0.2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</row>
    <row r="60" spans="2:16" x14ac:dyDescent="0.2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</row>
    <row r="61" spans="2:16" x14ac:dyDescent="0.2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</row>
    <row r="62" spans="2:16" x14ac:dyDescent="0.2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</row>
    <row r="63" spans="2:16" x14ac:dyDescent="0.2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</row>
    <row r="64" spans="2:16" x14ac:dyDescent="0.2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</row>
    <row r="65" spans="2:16" x14ac:dyDescent="0.2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</row>
    <row r="66" spans="2:16" x14ac:dyDescent="0.2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</row>
    <row r="67" spans="2:16" x14ac:dyDescent="0.2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</row>
    <row r="68" spans="2:16" x14ac:dyDescent="0.2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</row>
    <row r="69" spans="2:16" x14ac:dyDescent="0.2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</row>
    <row r="70" spans="2:16" x14ac:dyDescent="0.2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</row>
    <row r="71" spans="2:16" x14ac:dyDescent="0.2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</row>
    <row r="72" spans="2:16" x14ac:dyDescent="0.2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</row>
    <row r="73" spans="2:16" x14ac:dyDescent="0.2"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</row>
    <row r="74" spans="2:16" x14ac:dyDescent="0.2"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</row>
    <row r="75" spans="2:16" x14ac:dyDescent="0.2"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</row>
    <row r="76" spans="2:16" x14ac:dyDescent="0.2"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</row>
    <row r="77" spans="2:16" x14ac:dyDescent="0.2"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</row>
    <row r="78" spans="2:16" x14ac:dyDescent="0.2"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</row>
    <row r="79" spans="2:16" x14ac:dyDescent="0.2"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</row>
    <row r="80" spans="2:16" x14ac:dyDescent="0.2"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</row>
    <row r="81" spans="2:16" x14ac:dyDescent="0.2"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</row>
    <row r="82" spans="2:16" x14ac:dyDescent="0.2"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</row>
    <row r="83" spans="2:16" x14ac:dyDescent="0.2"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</row>
    <row r="84" spans="2:16" x14ac:dyDescent="0.2"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</row>
    <row r="85" spans="2:16" x14ac:dyDescent="0.2"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</row>
    <row r="86" spans="2:16" x14ac:dyDescent="0.2"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</row>
    <row r="87" spans="2:16" x14ac:dyDescent="0.2"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</row>
    <row r="88" spans="2:16" x14ac:dyDescent="0.2"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</row>
    <row r="89" spans="2:16" x14ac:dyDescent="0.2"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</row>
    <row r="90" spans="2:16" x14ac:dyDescent="0.2"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</row>
    <row r="91" spans="2:16" x14ac:dyDescent="0.2"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</row>
    <row r="92" spans="2:16" x14ac:dyDescent="0.2"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</row>
    <row r="93" spans="2:16" x14ac:dyDescent="0.2"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</row>
    <row r="94" spans="2:16" x14ac:dyDescent="0.2"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</row>
    <row r="95" spans="2:16" x14ac:dyDescent="0.2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</row>
    <row r="96" spans="2:16" x14ac:dyDescent="0.2"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</row>
    <row r="97" spans="2:16" x14ac:dyDescent="0.2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</row>
    <row r="98" spans="2:16" x14ac:dyDescent="0.2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</row>
    <row r="99" spans="2:16" x14ac:dyDescent="0.2"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</row>
    <row r="100" spans="2:16" x14ac:dyDescent="0.2"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</row>
    <row r="101" spans="2:16" x14ac:dyDescent="0.2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</row>
    <row r="102" spans="2:16" x14ac:dyDescent="0.2"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</row>
    <row r="103" spans="2:16" x14ac:dyDescent="0.2"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</row>
    <row r="104" spans="2:16" x14ac:dyDescent="0.2"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</row>
    <row r="105" spans="2:16" x14ac:dyDescent="0.2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</row>
    <row r="106" spans="2:16" x14ac:dyDescent="0.2"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</row>
    <row r="107" spans="2:16" x14ac:dyDescent="0.2"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</row>
    <row r="108" spans="2:16" x14ac:dyDescent="0.2"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</row>
    <row r="109" spans="2:16" x14ac:dyDescent="0.2"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</row>
    <row r="110" spans="2:16" x14ac:dyDescent="0.2"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 x14ac:dyDescent="0.2"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 x14ac:dyDescent="0.2"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 x14ac:dyDescent="0.2"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 x14ac:dyDescent="0.2"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 x14ac:dyDescent="0.2"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 x14ac:dyDescent="0.2"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 x14ac:dyDescent="0.2"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 x14ac:dyDescent="0.2"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 x14ac:dyDescent="0.2"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 x14ac:dyDescent="0.2"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 x14ac:dyDescent="0.2"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 x14ac:dyDescent="0.2"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 x14ac:dyDescent="0.2"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 x14ac:dyDescent="0.2"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 x14ac:dyDescent="0.2"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 x14ac:dyDescent="0.2"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 x14ac:dyDescent="0.2"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</sheetData>
  <mergeCells count="5">
    <mergeCell ref="D8:K8"/>
    <mergeCell ref="D10:K10"/>
    <mergeCell ref="D16:K16"/>
    <mergeCell ref="D18:K18"/>
    <mergeCell ref="D12:K12"/>
  </mergeCells>
  <phoneticPr fontId="0" type="noConversion"/>
  <printOptions horizontalCentered="1"/>
  <pageMargins left="0.75" right="0.75" top="1" bottom="1" header="0.5" footer="0.5"/>
  <pageSetup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53"/>
  <sheetViews>
    <sheetView view="pageLayout" zoomScaleNormal="75" workbookViewId="0">
      <selection activeCell="A7" sqref="A7"/>
    </sheetView>
  </sheetViews>
  <sheetFormatPr defaultColWidth="8.88671875" defaultRowHeight="15" x14ac:dyDescent="0.2"/>
  <cols>
    <col min="1" max="1" width="18.6640625" style="24" customWidth="1"/>
    <col min="2" max="2" width="19.21875" style="24" customWidth="1"/>
    <col min="3" max="3" width="17" style="24" customWidth="1"/>
    <col min="4" max="4" width="7.5546875" style="24" customWidth="1"/>
    <col min="5" max="5" width="18.33203125" style="24" customWidth="1"/>
    <col min="6" max="6" width="20.21875" style="24" customWidth="1"/>
    <col min="7" max="7" width="25.77734375" style="24" customWidth="1"/>
    <col min="8" max="8" width="17.88671875" style="24" customWidth="1"/>
    <col min="9" max="9" width="19" style="24" customWidth="1"/>
    <col min="10" max="10" width="8.88671875" style="24" customWidth="1"/>
    <col min="11" max="11" width="8.88671875" style="24"/>
    <col min="12" max="13" width="8.88671875" style="24" hidden="1" customWidth="1"/>
    <col min="14" max="15" width="0" style="24" hidden="1" customWidth="1"/>
    <col min="16" max="16384" width="8.88671875" style="24"/>
  </cols>
  <sheetData>
    <row r="1" spans="1:13" ht="20.100000000000001" customHeight="1" x14ac:dyDescent="0.2">
      <c r="A1" s="666" t="s">
        <v>449</v>
      </c>
      <c r="B1" s="666"/>
      <c r="C1" s="666"/>
      <c r="D1" s="666"/>
      <c r="E1" s="666"/>
      <c r="F1" s="666"/>
      <c r="G1" s="666"/>
      <c r="H1" s="666"/>
      <c r="I1" s="666"/>
      <c r="J1" s="666"/>
    </row>
    <row r="2" spans="1:13" ht="20.100000000000001" customHeight="1" x14ac:dyDescent="0.2">
      <c r="A2" s="665" t="s">
        <v>326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3" ht="20.100000000000001" customHeight="1" x14ac:dyDescent="0.2">
      <c r="A3" s="257" t="s">
        <v>306</v>
      </c>
      <c r="B3" s="667"/>
      <c r="C3" s="668"/>
      <c r="D3" s="258"/>
      <c r="E3" s="282" t="s">
        <v>327</v>
      </c>
      <c r="F3" s="660"/>
      <c r="G3" s="660"/>
      <c r="H3" s="258"/>
      <c r="I3" s="54"/>
      <c r="J3" s="55"/>
    </row>
    <row r="4" spans="1:13" ht="20.100000000000001" customHeight="1" x14ac:dyDescent="0.2">
      <c r="A4" s="352" t="s">
        <v>368</v>
      </c>
      <c r="B4" s="353"/>
      <c r="C4" s="353"/>
      <c r="D4" s="55"/>
      <c r="E4" s="354" t="s">
        <v>369</v>
      </c>
      <c r="F4" s="353"/>
      <c r="G4" s="55"/>
      <c r="H4" s="55"/>
      <c r="I4" s="55"/>
      <c r="J4" s="55"/>
    </row>
    <row r="5" spans="1:13" ht="20.100000000000001" customHeight="1" thickBot="1" x14ac:dyDescent="0.25">
      <c r="A5" s="146"/>
      <c r="B5" s="200"/>
      <c r="C5" s="200"/>
      <c r="D5" s="55"/>
      <c r="E5" s="55"/>
      <c r="F5" s="55"/>
      <c r="G5" s="55"/>
      <c r="H5" s="55"/>
      <c r="I5" s="55"/>
      <c r="J5" s="55"/>
    </row>
    <row r="6" spans="1:13" ht="32.25" customHeight="1" thickBot="1" x14ac:dyDescent="0.25">
      <c r="A6" s="201" t="s">
        <v>187</v>
      </c>
      <c r="B6" s="202" t="s">
        <v>188</v>
      </c>
      <c r="C6" s="260" t="s">
        <v>189</v>
      </c>
      <c r="D6" s="203" t="s">
        <v>190</v>
      </c>
      <c r="E6" s="202" t="s">
        <v>313</v>
      </c>
      <c r="F6" s="203" t="s">
        <v>311</v>
      </c>
      <c r="G6" s="203" t="s">
        <v>312</v>
      </c>
      <c r="H6" s="260" t="s">
        <v>319</v>
      </c>
      <c r="I6" s="231" t="s">
        <v>191</v>
      </c>
      <c r="J6" s="205"/>
      <c r="M6" s="259" t="s">
        <v>307</v>
      </c>
    </row>
    <row r="7" spans="1:13" ht="15" customHeight="1" x14ac:dyDescent="0.2">
      <c r="A7" s="268"/>
      <c r="B7" s="262"/>
      <c r="C7" s="661"/>
      <c r="D7" s="661"/>
      <c r="E7" s="266"/>
      <c r="F7" s="277" t="s">
        <v>1</v>
      </c>
      <c r="G7" s="277" t="s">
        <v>1</v>
      </c>
      <c r="H7" s="285"/>
      <c r="I7" s="269"/>
      <c r="J7" s="200"/>
      <c r="L7" s="259" t="s">
        <v>320</v>
      </c>
      <c r="M7" s="259" t="s">
        <v>308</v>
      </c>
    </row>
    <row r="8" spans="1:13" ht="15" customHeight="1" x14ac:dyDescent="0.2">
      <c r="A8" s="270"/>
      <c r="B8" s="263"/>
      <c r="C8" s="662"/>
      <c r="D8" s="662"/>
      <c r="E8" s="267"/>
      <c r="F8" s="279" t="s">
        <v>314</v>
      </c>
      <c r="G8" s="279" t="s">
        <v>314</v>
      </c>
      <c r="H8" s="283" t="s">
        <v>322</v>
      </c>
      <c r="I8" s="271"/>
      <c r="J8" s="200"/>
      <c r="L8" s="259" t="s">
        <v>321</v>
      </c>
      <c r="M8" s="259" t="s">
        <v>309</v>
      </c>
    </row>
    <row r="9" spans="1:13" ht="15" customHeight="1" thickBot="1" x14ac:dyDescent="0.25">
      <c r="A9" s="272"/>
      <c r="B9" s="273"/>
      <c r="C9" s="663"/>
      <c r="D9" s="663"/>
      <c r="E9" s="274"/>
      <c r="F9" s="280" t="s">
        <v>315</v>
      </c>
      <c r="G9" s="280" t="s">
        <v>315</v>
      </c>
      <c r="H9" s="284" t="s">
        <v>323</v>
      </c>
      <c r="I9" s="276"/>
      <c r="J9" s="200"/>
      <c r="M9" s="259" t="s">
        <v>310</v>
      </c>
    </row>
    <row r="10" spans="1:13" ht="15" customHeight="1" x14ac:dyDescent="0.2">
      <c r="A10" s="268"/>
      <c r="B10" s="262"/>
      <c r="C10" s="661"/>
      <c r="D10" s="661"/>
      <c r="E10" s="264"/>
      <c r="F10" s="277" t="s">
        <v>1</v>
      </c>
      <c r="G10" s="277" t="s">
        <v>1</v>
      </c>
      <c r="H10" s="285"/>
      <c r="I10" s="269"/>
      <c r="J10" s="200"/>
      <c r="M10" s="259"/>
    </row>
    <row r="11" spans="1:13" ht="15" customHeight="1" x14ac:dyDescent="0.2">
      <c r="A11" s="270"/>
      <c r="B11" s="263"/>
      <c r="C11" s="662"/>
      <c r="D11" s="662"/>
      <c r="E11" s="265"/>
      <c r="F11" s="261" t="s">
        <v>314</v>
      </c>
      <c r="G11" s="279" t="s">
        <v>314</v>
      </c>
      <c r="H11" s="283" t="s">
        <v>322</v>
      </c>
      <c r="I11" s="271"/>
      <c r="J11" s="200"/>
      <c r="M11" s="259" t="s">
        <v>316</v>
      </c>
    </row>
    <row r="12" spans="1:13" ht="15" customHeight="1" thickBot="1" x14ac:dyDescent="0.25">
      <c r="A12" s="272"/>
      <c r="B12" s="273"/>
      <c r="C12" s="663"/>
      <c r="D12" s="663"/>
      <c r="E12" s="275"/>
      <c r="F12" s="274" t="s">
        <v>315</v>
      </c>
      <c r="G12" s="280" t="s">
        <v>315</v>
      </c>
      <c r="H12" s="284" t="s">
        <v>323</v>
      </c>
      <c r="I12" s="276"/>
      <c r="J12" s="200"/>
      <c r="M12" s="259" t="s">
        <v>317</v>
      </c>
    </row>
    <row r="13" spans="1:13" ht="15" customHeight="1" x14ac:dyDescent="0.2">
      <c r="A13" s="268"/>
      <c r="B13" s="262"/>
      <c r="C13" s="661"/>
      <c r="D13" s="661"/>
      <c r="E13" s="264"/>
      <c r="F13" s="277" t="s">
        <v>1</v>
      </c>
      <c r="G13" s="277" t="s">
        <v>1</v>
      </c>
      <c r="H13" s="285"/>
      <c r="I13" s="269"/>
      <c r="J13" s="200"/>
      <c r="M13" s="259" t="s">
        <v>318</v>
      </c>
    </row>
    <row r="14" spans="1:13" ht="15" customHeight="1" x14ac:dyDescent="0.2">
      <c r="A14" s="270"/>
      <c r="B14" s="263"/>
      <c r="C14" s="662"/>
      <c r="D14" s="662"/>
      <c r="E14" s="265"/>
      <c r="F14" s="261" t="s">
        <v>314</v>
      </c>
      <c r="G14" s="279" t="s">
        <v>314</v>
      </c>
      <c r="H14" s="283" t="s">
        <v>322</v>
      </c>
      <c r="I14" s="271"/>
      <c r="J14" s="200"/>
      <c r="M14" s="259" t="s">
        <v>328</v>
      </c>
    </row>
    <row r="15" spans="1:13" ht="15" customHeight="1" thickBot="1" x14ac:dyDescent="0.25">
      <c r="A15" s="272"/>
      <c r="B15" s="273"/>
      <c r="C15" s="663"/>
      <c r="D15" s="663"/>
      <c r="E15" s="275"/>
      <c r="F15" s="274" t="s">
        <v>315</v>
      </c>
      <c r="G15" s="280" t="s">
        <v>315</v>
      </c>
      <c r="H15" s="284" t="s">
        <v>323</v>
      </c>
      <c r="I15" s="276"/>
      <c r="J15" s="200"/>
      <c r="M15" s="259" t="s">
        <v>329</v>
      </c>
    </row>
    <row r="16" spans="1:13" ht="15" customHeight="1" x14ac:dyDescent="0.2">
      <c r="A16" s="268"/>
      <c r="B16" s="262"/>
      <c r="C16" s="661"/>
      <c r="D16" s="661"/>
      <c r="E16" s="264"/>
      <c r="F16" s="278" t="s">
        <v>1</v>
      </c>
      <c r="G16" s="277" t="s">
        <v>1</v>
      </c>
      <c r="H16" s="285"/>
      <c r="I16" s="269"/>
      <c r="J16" s="200"/>
    </row>
    <row r="17" spans="1:10" ht="15" customHeight="1" x14ac:dyDescent="0.2">
      <c r="A17" s="270"/>
      <c r="B17" s="263"/>
      <c r="C17" s="662"/>
      <c r="D17" s="662"/>
      <c r="E17" s="265"/>
      <c r="F17" s="207" t="s">
        <v>314</v>
      </c>
      <c r="G17" s="279" t="s">
        <v>314</v>
      </c>
      <c r="H17" s="283" t="s">
        <v>322</v>
      </c>
      <c r="I17" s="271"/>
      <c r="J17" s="200"/>
    </row>
    <row r="18" spans="1:10" ht="15" customHeight="1" thickBot="1" x14ac:dyDescent="0.25">
      <c r="A18" s="272"/>
      <c r="B18" s="273"/>
      <c r="C18" s="663"/>
      <c r="D18" s="663"/>
      <c r="E18" s="275"/>
      <c r="F18" s="275" t="s">
        <v>315</v>
      </c>
      <c r="G18" s="280" t="s">
        <v>315</v>
      </c>
      <c r="H18" s="284" t="s">
        <v>323</v>
      </c>
      <c r="I18" s="276"/>
      <c r="J18" s="200"/>
    </row>
    <row r="19" spans="1:10" ht="15" customHeight="1" x14ac:dyDescent="0.2">
      <c r="A19" s="268"/>
      <c r="B19" s="262"/>
      <c r="C19" s="661"/>
      <c r="D19" s="661"/>
      <c r="E19" s="264"/>
      <c r="F19" s="278" t="s">
        <v>1</v>
      </c>
      <c r="G19" s="277" t="s">
        <v>1</v>
      </c>
      <c r="H19" s="285"/>
      <c r="I19" s="269"/>
      <c r="J19" s="200"/>
    </row>
    <row r="20" spans="1:10" ht="15" customHeight="1" x14ac:dyDescent="0.2">
      <c r="A20" s="270"/>
      <c r="B20" s="263"/>
      <c r="C20" s="662"/>
      <c r="D20" s="662"/>
      <c r="E20" s="265"/>
      <c r="F20" s="207" t="s">
        <v>314</v>
      </c>
      <c r="G20" s="279" t="s">
        <v>314</v>
      </c>
      <c r="H20" s="283" t="s">
        <v>322</v>
      </c>
      <c r="I20" s="271"/>
      <c r="J20" s="200"/>
    </row>
    <row r="21" spans="1:10" ht="15" customHeight="1" thickBot="1" x14ac:dyDescent="0.25">
      <c r="A21" s="272"/>
      <c r="B21" s="273"/>
      <c r="C21" s="663"/>
      <c r="D21" s="663"/>
      <c r="E21" s="275"/>
      <c r="F21" s="275" t="s">
        <v>315</v>
      </c>
      <c r="G21" s="280" t="s">
        <v>315</v>
      </c>
      <c r="H21" s="284" t="s">
        <v>323</v>
      </c>
      <c r="I21" s="276"/>
      <c r="J21" s="200"/>
    </row>
    <row r="22" spans="1:10" ht="15" customHeight="1" x14ac:dyDescent="0.2">
      <c r="A22" s="268"/>
      <c r="B22" s="262"/>
      <c r="C22" s="661"/>
      <c r="D22" s="661"/>
      <c r="E22" s="264"/>
      <c r="F22" s="278" t="s">
        <v>1</v>
      </c>
      <c r="G22" s="277" t="s">
        <v>1</v>
      </c>
      <c r="H22" s="285"/>
      <c r="I22" s="269"/>
      <c r="J22" s="200"/>
    </row>
    <row r="23" spans="1:10" ht="15" customHeight="1" x14ac:dyDescent="0.2">
      <c r="A23" s="270"/>
      <c r="B23" s="263"/>
      <c r="C23" s="662"/>
      <c r="D23" s="662"/>
      <c r="E23" s="265"/>
      <c r="F23" s="207" t="s">
        <v>314</v>
      </c>
      <c r="G23" s="279" t="s">
        <v>314</v>
      </c>
      <c r="H23" s="283" t="s">
        <v>322</v>
      </c>
      <c r="I23" s="271"/>
      <c r="J23" s="200"/>
    </row>
    <row r="24" spans="1:10" ht="15" customHeight="1" thickBot="1" x14ac:dyDescent="0.25">
      <c r="A24" s="272"/>
      <c r="B24" s="273"/>
      <c r="C24" s="663"/>
      <c r="D24" s="663"/>
      <c r="E24" s="275"/>
      <c r="F24" s="275" t="s">
        <v>315</v>
      </c>
      <c r="G24" s="280" t="s">
        <v>315</v>
      </c>
      <c r="H24" s="284" t="s">
        <v>323</v>
      </c>
      <c r="I24" s="276"/>
      <c r="J24" s="200"/>
    </row>
    <row r="25" spans="1:10" ht="15" customHeight="1" x14ac:dyDescent="0.2">
      <c r="A25" s="268"/>
      <c r="B25" s="262"/>
      <c r="C25" s="661"/>
      <c r="D25" s="661"/>
      <c r="E25" s="264"/>
      <c r="F25" s="278" t="s">
        <v>1</v>
      </c>
      <c r="G25" s="277" t="s">
        <v>1</v>
      </c>
      <c r="H25" s="285"/>
      <c r="I25" s="269"/>
      <c r="J25" s="200"/>
    </row>
    <row r="26" spans="1:10" ht="15" customHeight="1" x14ac:dyDescent="0.2">
      <c r="A26" s="270"/>
      <c r="B26" s="263"/>
      <c r="C26" s="662"/>
      <c r="D26" s="662"/>
      <c r="E26" s="265"/>
      <c r="F26" s="207" t="s">
        <v>314</v>
      </c>
      <c r="G26" s="279" t="s">
        <v>314</v>
      </c>
      <c r="H26" s="283" t="s">
        <v>322</v>
      </c>
      <c r="I26" s="271"/>
      <c r="J26" s="200"/>
    </row>
    <row r="27" spans="1:10" ht="15" customHeight="1" thickBot="1" x14ac:dyDescent="0.25">
      <c r="A27" s="272"/>
      <c r="B27" s="273"/>
      <c r="C27" s="663"/>
      <c r="D27" s="663"/>
      <c r="E27" s="275"/>
      <c r="F27" s="275" t="s">
        <v>315</v>
      </c>
      <c r="G27" s="280" t="s">
        <v>315</v>
      </c>
      <c r="H27" s="284" t="s">
        <v>323</v>
      </c>
      <c r="I27" s="276"/>
      <c r="J27" s="200"/>
    </row>
    <row r="28" spans="1:10" ht="15" customHeight="1" x14ac:dyDescent="0.2">
      <c r="A28" s="268"/>
      <c r="B28" s="262"/>
      <c r="C28" s="661"/>
      <c r="D28" s="661"/>
      <c r="E28" s="264"/>
      <c r="F28" s="278" t="s">
        <v>1</v>
      </c>
      <c r="G28" s="277" t="s">
        <v>1</v>
      </c>
      <c r="H28" s="285"/>
      <c r="I28" s="269"/>
      <c r="J28" s="200"/>
    </row>
    <row r="29" spans="1:10" ht="15" customHeight="1" x14ac:dyDescent="0.2">
      <c r="A29" s="270"/>
      <c r="B29" s="263"/>
      <c r="C29" s="662"/>
      <c r="D29" s="662"/>
      <c r="E29" s="265"/>
      <c r="F29" s="207" t="s">
        <v>314</v>
      </c>
      <c r="G29" s="279" t="s">
        <v>314</v>
      </c>
      <c r="H29" s="283" t="s">
        <v>322</v>
      </c>
      <c r="I29" s="271"/>
      <c r="J29" s="200"/>
    </row>
    <row r="30" spans="1:10" ht="15" customHeight="1" thickBot="1" x14ac:dyDescent="0.25">
      <c r="A30" s="272"/>
      <c r="B30" s="273"/>
      <c r="C30" s="663"/>
      <c r="D30" s="663"/>
      <c r="E30" s="275"/>
      <c r="F30" s="275" t="s">
        <v>315</v>
      </c>
      <c r="G30" s="280" t="s">
        <v>315</v>
      </c>
      <c r="H30" s="284" t="s">
        <v>323</v>
      </c>
      <c r="I30" s="276"/>
      <c r="J30" s="200"/>
    </row>
    <row r="31" spans="1:10" ht="15" customHeight="1" x14ac:dyDescent="0.2">
      <c r="A31" s="268"/>
      <c r="B31" s="262"/>
      <c r="C31" s="661"/>
      <c r="D31" s="661"/>
      <c r="E31" s="264"/>
      <c r="F31" s="278" t="s">
        <v>1</v>
      </c>
      <c r="G31" s="277" t="s">
        <v>1</v>
      </c>
      <c r="H31" s="285"/>
      <c r="I31" s="269"/>
      <c r="J31" s="200"/>
    </row>
    <row r="32" spans="1:10" ht="15" customHeight="1" x14ac:dyDescent="0.2">
      <c r="A32" s="270"/>
      <c r="B32" s="263"/>
      <c r="C32" s="662"/>
      <c r="D32" s="662"/>
      <c r="E32" s="265"/>
      <c r="F32" s="207" t="s">
        <v>314</v>
      </c>
      <c r="G32" s="279" t="s">
        <v>314</v>
      </c>
      <c r="H32" s="283" t="s">
        <v>322</v>
      </c>
      <c r="I32" s="271"/>
      <c r="J32" s="200"/>
    </row>
    <row r="33" spans="1:10" ht="15" customHeight="1" thickBot="1" x14ac:dyDescent="0.25">
      <c r="A33" s="272"/>
      <c r="B33" s="273"/>
      <c r="C33" s="663"/>
      <c r="D33" s="663"/>
      <c r="E33" s="275"/>
      <c r="F33" s="275" t="s">
        <v>315</v>
      </c>
      <c r="G33" s="280" t="s">
        <v>315</v>
      </c>
      <c r="H33" s="284" t="s">
        <v>323</v>
      </c>
      <c r="I33" s="276"/>
      <c r="J33" s="200"/>
    </row>
    <row r="34" spans="1:10" ht="15" customHeight="1" x14ac:dyDescent="0.2">
      <c r="A34" s="268"/>
      <c r="B34" s="262"/>
      <c r="C34" s="661"/>
      <c r="D34" s="661"/>
      <c r="E34" s="264"/>
      <c r="F34" s="278" t="s">
        <v>1</v>
      </c>
      <c r="G34" s="277" t="s">
        <v>1</v>
      </c>
      <c r="H34" s="285"/>
      <c r="I34" s="269"/>
      <c r="J34" s="200"/>
    </row>
    <row r="35" spans="1:10" ht="15" customHeight="1" x14ac:dyDescent="0.2">
      <c r="A35" s="270"/>
      <c r="B35" s="263"/>
      <c r="C35" s="662"/>
      <c r="D35" s="662"/>
      <c r="E35" s="265"/>
      <c r="F35" s="207" t="s">
        <v>314</v>
      </c>
      <c r="G35" s="279" t="s">
        <v>314</v>
      </c>
      <c r="H35" s="283" t="s">
        <v>322</v>
      </c>
      <c r="I35" s="271"/>
      <c r="J35" s="200"/>
    </row>
    <row r="36" spans="1:10" ht="15" customHeight="1" thickBot="1" x14ac:dyDescent="0.25">
      <c r="A36" s="272"/>
      <c r="B36" s="273"/>
      <c r="C36" s="663"/>
      <c r="D36" s="663"/>
      <c r="E36" s="275"/>
      <c r="F36" s="275" t="s">
        <v>315</v>
      </c>
      <c r="G36" s="280" t="s">
        <v>315</v>
      </c>
      <c r="H36" s="284" t="s">
        <v>323</v>
      </c>
      <c r="I36" s="276"/>
      <c r="J36" s="200"/>
    </row>
    <row r="37" spans="1:10" ht="15" customHeight="1" x14ac:dyDescent="0.2">
      <c r="A37" s="268"/>
      <c r="B37" s="262"/>
      <c r="C37" s="661"/>
      <c r="D37" s="661"/>
      <c r="E37" s="264"/>
      <c r="F37" s="278" t="s">
        <v>1</v>
      </c>
      <c r="G37" s="277" t="s">
        <v>1</v>
      </c>
      <c r="H37" s="285"/>
      <c r="I37" s="269"/>
      <c r="J37" s="200"/>
    </row>
    <row r="38" spans="1:10" ht="15" customHeight="1" x14ac:dyDescent="0.2">
      <c r="A38" s="270"/>
      <c r="B38" s="263"/>
      <c r="C38" s="662"/>
      <c r="D38" s="662"/>
      <c r="E38" s="265"/>
      <c r="F38" s="207" t="s">
        <v>314</v>
      </c>
      <c r="G38" s="279" t="s">
        <v>314</v>
      </c>
      <c r="H38" s="283" t="s">
        <v>322</v>
      </c>
      <c r="I38" s="271"/>
      <c r="J38" s="200"/>
    </row>
    <row r="39" spans="1:10" ht="15" customHeight="1" thickBot="1" x14ac:dyDescent="0.25">
      <c r="A39" s="272"/>
      <c r="B39" s="273"/>
      <c r="C39" s="663"/>
      <c r="D39" s="663"/>
      <c r="E39" s="275"/>
      <c r="F39" s="275" t="s">
        <v>315</v>
      </c>
      <c r="G39" s="280" t="s">
        <v>315</v>
      </c>
      <c r="H39" s="284" t="s">
        <v>323</v>
      </c>
      <c r="I39" s="276"/>
      <c r="J39" s="200"/>
    </row>
    <row r="40" spans="1:10" ht="15" customHeight="1" x14ac:dyDescent="0.2">
      <c r="A40" s="268"/>
      <c r="B40" s="262"/>
      <c r="C40" s="661"/>
      <c r="D40" s="661"/>
      <c r="E40" s="264"/>
      <c r="F40" s="278" t="s">
        <v>1</v>
      </c>
      <c r="G40" s="277" t="s">
        <v>1</v>
      </c>
      <c r="H40" s="285"/>
      <c r="I40" s="269"/>
      <c r="J40" s="200"/>
    </row>
    <row r="41" spans="1:10" ht="15" customHeight="1" x14ac:dyDescent="0.2">
      <c r="A41" s="270"/>
      <c r="B41" s="263"/>
      <c r="C41" s="662"/>
      <c r="D41" s="662"/>
      <c r="E41" s="265"/>
      <c r="F41" s="207" t="s">
        <v>314</v>
      </c>
      <c r="G41" s="279" t="s">
        <v>314</v>
      </c>
      <c r="H41" s="283" t="s">
        <v>322</v>
      </c>
      <c r="I41" s="271"/>
      <c r="J41" s="200"/>
    </row>
    <row r="42" spans="1:10" ht="15" customHeight="1" thickBot="1" x14ac:dyDescent="0.25">
      <c r="A42" s="272"/>
      <c r="B42" s="273"/>
      <c r="C42" s="663"/>
      <c r="D42" s="663"/>
      <c r="E42" s="275"/>
      <c r="F42" s="275" t="s">
        <v>315</v>
      </c>
      <c r="G42" s="280" t="s">
        <v>315</v>
      </c>
      <c r="H42" s="284" t="s">
        <v>323</v>
      </c>
      <c r="I42" s="276"/>
      <c r="J42" s="200"/>
    </row>
    <row r="43" spans="1:10" ht="20.100000000000001" customHeight="1" x14ac:dyDescent="0.2">
      <c r="A43" s="664" t="s">
        <v>324</v>
      </c>
      <c r="B43" s="664"/>
      <c r="C43" s="664"/>
      <c r="D43" s="664"/>
      <c r="E43" s="664"/>
      <c r="F43" s="664"/>
      <c r="G43" s="664"/>
      <c r="H43" s="664"/>
      <c r="I43" s="664"/>
      <c r="J43" s="200"/>
    </row>
    <row r="44" spans="1:10" ht="20.100000000000001" customHeight="1" x14ac:dyDescent="0.2">
      <c r="A44" s="664"/>
      <c r="B44" s="664"/>
      <c r="C44" s="664"/>
      <c r="D44" s="664"/>
      <c r="E44" s="664"/>
      <c r="F44" s="664"/>
      <c r="G44" s="664"/>
      <c r="H44" s="664"/>
      <c r="I44" s="664"/>
      <c r="J44" s="200"/>
    </row>
    <row r="45" spans="1:10" ht="20.100000000000001" customHeight="1" x14ac:dyDescent="0.2">
      <c r="A45" s="121"/>
      <c r="B45" s="55"/>
      <c r="C45" s="55"/>
      <c r="D45" s="55"/>
      <c r="E45" s="354"/>
      <c r="F45" s="55"/>
      <c r="G45" s="200"/>
      <c r="H45" s="200"/>
      <c r="I45" s="200"/>
      <c r="J45" s="200"/>
    </row>
    <row r="46" spans="1:10" ht="20.100000000000001" customHeight="1" x14ac:dyDescent="0.2">
      <c r="A46" s="121" t="s">
        <v>192</v>
      </c>
      <c r="B46" s="209"/>
      <c r="C46" s="209"/>
      <c r="D46" s="200"/>
      <c r="E46" s="351" t="s">
        <v>367</v>
      </c>
      <c r="F46" s="209"/>
      <c r="G46" s="200"/>
      <c r="H46" s="200"/>
      <c r="I46" s="200"/>
      <c r="J46" s="200"/>
    </row>
    <row r="47" spans="1:10" ht="20.100000000000001" customHeight="1" x14ac:dyDescent="0.2">
      <c r="A47" s="58" t="s">
        <v>334</v>
      </c>
      <c r="B47" s="58"/>
      <c r="C47" s="58"/>
      <c r="D47" s="58"/>
      <c r="E47" s="58"/>
      <c r="F47" s="58"/>
      <c r="G47" s="58"/>
      <c r="H47" s="58"/>
      <c r="I47" s="58"/>
    </row>
    <row r="48" spans="1:10" ht="20.100000000000001" customHeight="1" x14ac:dyDescent="0.2">
      <c r="A48" s="58" t="s">
        <v>333</v>
      </c>
      <c r="B48" s="58"/>
      <c r="C48" s="58"/>
      <c r="D48" s="58"/>
      <c r="E48" s="58"/>
      <c r="F48" s="58"/>
      <c r="G48" s="58"/>
      <c r="H48" s="58"/>
      <c r="I48" s="58"/>
    </row>
    <row r="49" spans="1:9" ht="20.100000000000001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</row>
    <row r="50" spans="1:9" ht="20.100000000000001" customHeight="1" x14ac:dyDescent="0.2">
      <c r="A50" s="58" t="s">
        <v>331</v>
      </c>
      <c r="B50" s="58"/>
      <c r="C50" s="58"/>
      <c r="D50" s="58"/>
      <c r="E50" s="58"/>
      <c r="F50" s="58"/>
      <c r="G50" s="58"/>
      <c r="H50" s="58"/>
      <c r="I50" s="58"/>
    </row>
    <row r="51" spans="1:9" x14ac:dyDescent="0.2">
      <c r="A51" s="58" t="s">
        <v>330</v>
      </c>
      <c r="B51" s="58"/>
      <c r="C51" s="58"/>
      <c r="D51" s="58"/>
      <c r="E51" s="58"/>
      <c r="F51" s="58"/>
      <c r="G51" s="58"/>
      <c r="H51" s="58"/>
      <c r="I51" s="58"/>
    </row>
    <row r="52" spans="1:9" x14ac:dyDescent="0.2">
      <c r="A52" s="58" t="s">
        <v>459</v>
      </c>
      <c r="B52" s="58"/>
      <c r="C52" s="58"/>
      <c r="D52" s="58"/>
      <c r="E52" s="58"/>
      <c r="F52" s="58"/>
      <c r="G52" s="58"/>
      <c r="H52" s="58"/>
      <c r="I52" s="58"/>
    </row>
    <row r="53" spans="1:9" ht="15" customHeight="1" x14ac:dyDescent="0.2">
      <c r="A53" s="58" t="s">
        <v>332</v>
      </c>
      <c r="B53" s="58"/>
      <c r="C53" s="58"/>
      <c r="D53" s="58"/>
      <c r="E53" s="58"/>
      <c r="F53" s="58"/>
      <c r="G53" s="58"/>
      <c r="H53" s="58"/>
      <c r="I53" s="58"/>
    </row>
  </sheetData>
  <mergeCells count="29">
    <mergeCell ref="A43:I44"/>
    <mergeCell ref="A2:J2"/>
    <mergeCell ref="A1:J1"/>
    <mergeCell ref="B3:C3"/>
    <mergeCell ref="C7:C9"/>
    <mergeCell ref="D7:D9"/>
    <mergeCell ref="C10:C12"/>
    <mergeCell ref="D10:D12"/>
    <mergeCell ref="C13:C15"/>
    <mergeCell ref="D13:D15"/>
    <mergeCell ref="C16:C18"/>
    <mergeCell ref="D16:D18"/>
    <mergeCell ref="C19:C21"/>
    <mergeCell ref="C40:C42"/>
    <mergeCell ref="D28:D30"/>
    <mergeCell ref="D40:D42"/>
    <mergeCell ref="C37:C39"/>
    <mergeCell ref="D37:D39"/>
    <mergeCell ref="D19:D21"/>
    <mergeCell ref="C22:C24"/>
    <mergeCell ref="D22:D24"/>
    <mergeCell ref="C25:C27"/>
    <mergeCell ref="D25:D27"/>
    <mergeCell ref="F3:G3"/>
    <mergeCell ref="C31:C33"/>
    <mergeCell ref="D31:D33"/>
    <mergeCell ref="C34:C36"/>
    <mergeCell ref="D34:D36"/>
    <mergeCell ref="C28:C30"/>
  </mergeCells>
  <phoneticPr fontId="0" type="noConversion"/>
  <dataValidations disablePrompts="1" count="3">
    <dataValidation type="list" allowBlank="1" showInputMessage="1" showErrorMessage="1" sqref="C7:C42">
      <formula1>$M$6:$M$9</formula1>
    </dataValidation>
    <dataValidation type="list" allowBlank="1" showInputMessage="1" showErrorMessage="1" sqref="H7 H40 H37 H34 H31 H28 H25 H22 H19 H16 H13 H10">
      <formula1>$L$7:$L$8</formula1>
    </dataValidation>
    <dataValidation type="list" allowBlank="1" showInputMessage="1" showErrorMessage="1" sqref="F3:G3">
      <formula1>$M$11:$M$15</formula1>
    </dataValidation>
  </dataValidations>
  <printOptions horizontalCentered="1"/>
  <pageMargins left="0.5" right="0.5" top="0.49" bottom="0.74" header="0.26" footer="0.43"/>
  <pageSetup scale="57" orientation="landscape" r:id="rId1"/>
  <headerFooter alignWithMargins="0"/>
  <colBreaks count="1" manualBreakCount="1">
    <brk id="9" max="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I179"/>
  <sheetViews>
    <sheetView zoomScale="90" zoomScaleNormal="90" workbookViewId="0">
      <selection activeCell="A5" sqref="A5"/>
    </sheetView>
  </sheetViews>
  <sheetFormatPr defaultColWidth="8.88671875" defaultRowHeight="15" x14ac:dyDescent="0.2"/>
  <cols>
    <col min="1" max="1" width="16.6640625" style="24" customWidth="1"/>
    <col min="2" max="2" width="20.5546875" style="24" customWidth="1"/>
    <col min="3" max="3" width="21.88671875" style="24" customWidth="1"/>
    <col min="4" max="4" width="6.21875" style="24" customWidth="1"/>
    <col min="5" max="5" width="6.88671875" style="24" customWidth="1"/>
    <col min="6" max="6" width="7.5546875" style="24" customWidth="1"/>
    <col min="7" max="7" width="17" style="24" customWidth="1"/>
    <col min="8" max="8" width="6.6640625" style="24" customWidth="1"/>
    <col min="9" max="9" width="23.88671875" style="24" customWidth="1"/>
    <col min="10" max="10" width="5.6640625" style="24" customWidth="1"/>
    <col min="11" max="11" width="18.6640625" style="24" customWidth="1"/>
    <col min="12" max="13" width="8.88671875" style="24"/>
    <col min="14" max="14" width="0" style="24" hidden="1" customWidth="1"/>
    <col min="15" max="16384" width="8.88671875" style="24"/>
  </cols>
  <sheetData>
    <row r="1" spans="1:35" ht="15.75" x14ac:dyDescent="0.2">
      <c r="A1" s="666" t="s">
        <v>449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56"/>
    </row>
    <row r="2" spans="1:35" ht="15.75" x14ac:dyDescent="0.2">
      <c r="A2" s="666" t="s">
        <v>193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56"/>
    </row>
    <row r="3" spans="1:35" ht="15.75" thickBot="1" x14ac:dyDescent="0.25">
      <c r="A3" s="146"/>
      <c r="B3" s="200"/>
      <c r="C3" s="200"/>
      <c r="D3" s="55"/>
      <c r="E3" s="671"/>
      <c r="F3" s="672"/>
      <c r="G3" s="2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</row>
    <row r="4" spans="1:35" ht="45.75" customHeight="1" thickBot="1" x14ac:dyDescent="0.25">
      <c r="A4" s="201" t="s">
        <v>194</v>
      </c>
      <c r="B4" s="202" t="s">
        <v>195</v>
      </c>
      <c r="C4" s="203" t="s">
        <v>196</v>
      </c>
      <c r="D4" s="203" t="s">
        <v>190</v>
      </c>
      <c r="E4" s="203" t="s">
        <v>197</v>
      </c>
      <c r="F4" s="673" t="s">
        <v>311</v>
      </c>
      <c r="G4" s="674"/>
      <c r="H4" s="673" t="s">
        <v>312</v>
      </c>
      <c r="I4" s="674"/>
      <c r="J4" s="203" t="s">
        <v>198</v>
      </c>
      <c r="K4" s="204" t="s">
        <v>325</v>
      </c>
      <c r="L4" s="205"/>
      <c r="M4" s="206"/>
      <c r="N4" s="206"/>
      <c r="O4" s="206"/>
      <c r="P4" s="206"/>
      <c r="Q4" s="206"/>
      <c r="R4" s="206"/>
      <c r="S4" s="146"/>
      <c r="T4" s="146"/>
      <c r="U4" s="146"/>
      <c r="V4" s="146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</row>
    <row r="5" spans="1:35" ht="15" customHeight="1" x14ac:dyDescent="0.2">
      <c r="A5" s="268"/>
      <c r="B5" s="262"/>
      <c r="C5" s="264"/>
      <c r="D5" s="661"/>
      <c r="E5" s="661"/>
      <c r="F5" s="277" t="s">
        <v>1</v>
      </c>
      <c r="G5" s="277"/>
      <c r="H5" s="278" t="s">
        <v>1</v>
      </c>
      <c r="I5" s="278"/>
      <c r="J5" s="661"/>
      <c r="K5" s="286"/>
      <c r="L5" s="200"/>
      <c r="M5" s="200"/>
      <c r="N5" s="200" t="s">
        <v>320</v>
      </c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</row>
    <row r="6" spans="1:35" ht="15" customHeight="1" x14ac:dyDescent="0.2">
      <c r="A6" s="270"/>
      <c r="B6" s="263"/>
      <c r="C6" s="265"/>
      <c r="D6" s="662"/>
      <c r="E6" s="662"/>
      <c r="F6" s="279" t="s">
        <v>314</v>
      </c>
      <c r="G6" s="279"/>
      <c r="H6" s="208" t="s">
        <v>314</v>
      </c>
      <c r="I6" s="208"/>
      <c r="J6" s="662"/>
      <c r="K6" s="287"/>
      <c r="L6" s="200"/>
      <c r="M6" s="200"/>
      <c r="N6" s="200" t="s">
        <v>321</v>
      </c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</row>
    <row r="7" spans="1:35" ht="15" customHeight="1" thickBot="1" x14ac:dyDescent="0.25">
      <c r="A7" s="272"/>
      <c r="B7" s="273"/>
      <c r="C7" s="275"/>
      <c r="D7" s="663"/>
      <c r="E7" s="663"/>
      <c r="F7" s="280" t="s">
        <v>315</v>
      </c>
      <c r="G7" s="281"/>
      <c r="H7" s="281" t="s">
        <v>315</v>
      </c>
      <c r="I7" s="281"/>
      <c r="J7" s="663"/>
      <c r="K7" s="288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</row>
    <row r="8" spans="1:35" ht="15" customHeight="1" x14ac:dyDescent="0.2">
      <c r="A8" s="268"/>
      <c r="B8" s="262"/>
      <c r="C8" s="264"/>
      <c r="D8" s="661"/>
      <c r="E8" s="661"/>
      <c r="F8" s="277" t="s">
        <v>1</v>
      </c>
      <c r="G8" s="277"/>
      <c r="H8" s="278" t="s">
        <v>1</v>
      </c>
      <c r="I8" s="278"/>
      <c r="J8" s="661"/>
      <c r="K8" s="28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</row>
    <row r="9" spans="1:35" ht="15" customHeight="1" x14ac:dyDescent="0.2">
      <c r="A9" s="270"/>
      <c r="B9" s="263"/>
      <c r="C9" s="265"/>
      <c r="D9" s="662"/>
      <c r="E9" s="662"/>
      <c r="F9" s="279" t="s">
        <v>314</v>
      </c>
      <c r="G9" s="279"/>
      <c r="H9" s="208" t="s">
        <v>314</v>
      </c>
      <c r="I9" s="208"/>
      <c r="J9" s="662"/>
      <c r="K9" s="287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</row>
    <row r="10" spans="1:35" ht="15" customHeight="1" thickBot="1" x14ac:dyDescent="0.25">
      <c r="A10" s="272"/>
      <c r="B10" s="273"/>
      <c r="C10" s="275"/>
      <c r="D10" s="663"/>
      <c r="E10" s="663"/>
      <c r="F10" s="280" t="s">
        <v>315</v>
      </c>
      <c r="G10" s="281"/>
      <c r="H10" s="281" t="s">
        <v>315</v>
      </c>
      <c r="I10" s="281"/>
      <c r="J10" s="663"/>
      <c r="K10" s="288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</row>
    <row r="11" spans="1:35" ht="15" customHeight="1" x14ac:dyDescent="0.2">
      <c r="A11" s="268"/>
      <c r="B11" s="262"/>
      <c r="C11" s="264"/>
      <c r="D11" s="661"/>
      <c r="E11" s="661"/>
      <c r="F11" s="277" t="s">
        <v>1</v>
      </c>
      <c r="G11" s="277"/>
      <c r="H11" s="278" t="s">
        <v>1</v>
      </c>
      <c r="I11" s="278"/>
      <c r="J11" s="661"/>
      <c r="K11" s="286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</row>
    <row r="12" spans="1:35" ht="15" customHeight="1" x14ac:dyDescent="0.2">
      <c r="A12" s="270"/>
      <c r="B12" s="263"/>
      <c r="C12" s="265"/>
      <c r="D12" s="662"/>
      <c r="E12" s="662"/>
      <c r="F12" s="279" t="s">
        <v>314</v>
      </c>
      <c r="G12" s="279"/>
      <c r="H12" s="208" t="s">
        <v>314</v>
      </c>
      <c r="I12" s="208"/>
      <c r="J12" s="662"/>
      <c r="K12" s="287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</row>
    <row r="13" spans="1:35" ht="15" customHeight="1" thickBot="1" x14ac:dyDescent="0.25">
      <c r="A13" s="272"/>
      <c r="B13" s="273"/>
      <c r="C13" s="275"/>
      <c r="D13" s="663"/>
      <c r="E13" s="663"/>
      <c r="F13" s="280" t="s">
        <v>315</v>
      </c>
      <c r="G13" s="281"/>
      <c r="H13" s="281" t="s">
        <v>315</v>
      </c>
      <c r="I13" s="281"/>
      <c r="J13" s="663"/>
      <c r="K13" s="288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</row>
    <row r="14" spans="1:35" ht="15" customHeight="1" x14ac:dyDescent="0.2">
      <c r="A14" s="268"/>
      <c r="B14" s="262"/>
      <c r="C14" s="264"/>
      <c r="D14" s="661"/>
      <c r="E14" s="661"/>
      <c r="F14" s="277" t="s">
        <v>1</v>
      </c>
      <c r="G14" s="277"/>
      <c r="H14" s="278" t="s">
        <v>1</v>
      </c>
      <c r="I14" s="278"/>
      <c r="J14" s="661"/>
      <c r="K14" s="286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</row>
    <row r="15" spans="1:35" ht="15" customHeight="1" x14ac:dyDescent="0.2">
      <c r="A15" s="270"/>
      <c r="B15" s="263"/>
      <c r="C15" s="265"/>
      <c r="D15" s="662"/>
      <c r="E15" s="662"/>
      <c r="F15" s="279" t="s">
        <v>314</v>
      </c>
      <c r="G15" s="279"/>
      <c r="H15" s="208" t="s">
        <v>314</v>
      </c>
      <c r="I15" s="208"/>
      <c r="J15" s="662"/>
      <c r="K15" s="287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</row>
    <row r="16" spans="1:35" ht="15.75" thickBot="1" x14ac:dyDescent="0.25">
      <c r="A16" s="272"/>
      <c r="B16" s="273"/>
      <c r="C16" s="275"/>
      <c r="D16" s="663"/>
      <c r="E16" s="663"/>
      <c r="F16" s="280" t="s">
        <v>315</v>
      </c>
      <c r="G16" s="281"/>
      <c r="H16" s="281" t="s">
        <v>315</v>
      </c>
      <c r="I16" s="281"/>
      <c r="J16" s="663"/>
      <c r="K16" s="288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</row>
    <row r="17" spans="1:35" x14ac:dyDescent="0.2">
      <c r="A17" s="268"/>
      <c r="B17" s="262"/>
      <c r="C17" s="264"/>
      <c r="D17" s="661"/>
      <c r="E17" s="661"/>
      <c r="F17" s="277" t="s">
        <v>1</v>
      </c>
      <c r="G17" s="277"/>
      <c r="H17" s="278" t="s">
        <v>1</v>
      </c>
      <c r="I17" s="278"/>
      <c r="J17" s="661"/>
      <c r="K17" s="286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</row>
    <row r="18" spans="1:35" x14ac:dyDescent="0.2">
      <c r="A18" s="270"/>
      <c r="B18" s="263"/>
      <c r="C18" s="265"/>
      <c r="D18" s="662"/>
      <c r="E18" s="662"/>
      <c r="F18" s="279" t="s">
        <v>314</v>
      </c>
      <c r="G18" s="279"/>
      <c r="H18" s="208" t="s">
        <v>314</v>
      </c>
      <c r="I18" s="208"/>
      <c r="J18" s="662"/>
      <c r="K18" s="287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</row>
    <row r="19" spans="1:35" ht="15.75" thickBot="1" x14ac:dyDescent="0.25">
      <c r="A19" s="272"/>
      <c r="B19" s="273"/>
      <c r="C19" s="275"/>
      <c r="D19" s="663"/>
      <c r="E19" s="663"/>
      <c r="F19" s="280" t="s">
        <v>315</v>
      </c>
      <c r="G19" s="281"/>
      <c r="H19" s="281" t="s">
        <v>315</v>
      </c>
      <c r="I19" s="281"/>
      <c r="J19" s="663"/>
      <c r="K19" s="288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</row>
    <row r="20" spans="1:35" x14ac:dyDescent="0.2">
      <c r="A20" s="268"/>
      <c r="B20" s="262"/>
      <c r="C20" s="264"/>
      <c r="D20" s="661"/>
      <c r="E20" s="661"/>
      <c r="F20" s="277" t="s">
        <v>1</v>
      </c>
      <c r="G20" s="277"/>
      <c r="H20" s="278" t="s">
        <v>1</v>
      </c>
      <c r="I20" s="278"/>
      <c r="J20" s="661"/>
      <c r="K20" s="286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</row>
    <row r="21" spans="1:35" x14ac:dyDescent="0.2">
      <c r="A21" s="270"/>
      <c r="B21" s="263"/>
      <c r="C21" s="265"/>
      <c r="D21" s="662"/>
      <c r="E21" s="662"/>
      <c r="F21" s="279" t="s">
        <v>314</v>
      </c>
      <c r="G21" s="279"/>
      <c r="H21" s="208" t="s">
        <v>314</v>
      </c>
      <c r="I21" s="208"/>
      <c r="J21" s="662"/>
      <c r="K21" s="287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</row>
    <row r="22" spans="1:35" ht="15.75" thickBot="1" x14ac:dyDescent="0.25">
      <c r="A22" s="272"/>
      <c r="B22" s="273"/>
      <c r="C22" s="275"/>
      <c r="D22" s="663"/>
      <c r="E22" s="663"/>
      <c r="F22" s="280" t="s">
        <v>315</v>
      </c>
      <c r="G22" s="281"/>
      <c r="H22" s="281" t="s">
        <v>315</v>
      </c>
      <c r="I22" s="281"/>
      <c r="J22" s="663"/>
      <c r="K22" s="288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</row>
    <row r="23" spans="1:35" x14ac:dyDescent="0.2">
      <c r="A23" s="268"/>
      <c r="B23" s="262"/>
      <c r="C23" s="264"/>
      <c r="D23" s="661"/>
      <c r="E23" s="661"/>
      <c r="F23" s="277" t="s">
        <v>1</v>
      </c>
      <c r="G23" s="277"/>
      <c r="H23" s="278" t="s">
        <v>1</v>
      </c>
      <c r="I23" s="278"/>
      <c r="J23" s="661"/>
      <c r="K23" s="286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</row>
    <row r="24" spans="1:35" x14ac:dyDescent="0.2">
      <c r="A24" s="270"/>
      <c r="B24" s="263"/>
      <c r="C24" s="265"/>
      <c r="D24" s="662"/>
      <c r="E24" s="662"/>
      <c r="F24" s="279" t="s">
        <v>314</v>
      </c>
      <c r="G24" s="279"/>
      <c r="H24" s="208" t="s">
        <v>314</v>
      </c>
      <c r="I24" s="208"/>
      <c r="J24" s="662"/>
      <c r="K24" s="287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</row>
    <row r="25" spans="1:35" ht="15.75" thickBot="1" x14ac:dyDescent="0.25">
      <c r="A25" s="272"/>
      <c r="B25" s="273"/>
      <c r="C25" s="275"/>
      <c r="D25" s="663"/>
      <c r="E25" s="663"/>
      <c r="F25" s="280" t="s">
        <v>315</v>
      </c>
      <c r="G25" s="281"/>
      <c r="H25" s="281" t="s">
        <v>315</v>
      </c>
      <c r="I25" s="281"/>
      <c r="J25" s="663"/>
      <c r="K25" s="288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</row>
    <row r="26" spans="1:35" x14ac:dyDescent="0.2">
      <c r="A26" s="268"/>
      <c r="B26" s="262"/>
      <c r="C26" s="264"/>
      <c r="D26" s="661"/>
      <c r="E26" s="661"/>
      <c r="F26" s="277" t="s">
        <v>1</v>
      </c>
      <c r="G26" s="277"/>
      <c r="H26" s="278" t="s">
        <v>1</v>
      </c>
      <c r="I26" s="278"/>
      <c r="J26" s="661"/>
      <c r="K26" s="286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</row>
    <row r="27" spans="1:35" x14ac:dyDescent="0.2">
      <c r="A27" s="270"/>
      <c r="B27" s="263"/>
      <c r="C27" s="265"/>
      <c r="D27" s="662"/>
      <c r="E27" s="662"/>
      <c r="F27" s="279" t="s">
        <v>314</v>
      </c>
      <c r="G27" s="279"/>
      <c r="H27" s="208" t="s">
        <v>314</v>
      </c>
      <c r="I27" s="208"/>
      <c r="J27" s="662"/>
      <c r="K27" s="287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</row>
    <row r="28" spans="1:35" ht="15.75" thickBot="1" x14ac:dyDescent="0.25">
      <c r="A28" s="272"/>
      <c r="B28" s="273"/>
      <c r="C28" s="275"/>
      <c r="D28" s="663"/>
      <c r="E28" s="663"/>
      <c r="F28" s="280" t="s">
        <v>315</v>
      </c>
      <c r="G28" s="281"/>
      <c r="H28" s="281" t="s">
        <v>315</v>
      </c>
      <c r="I28" s="281"/>
      <c r="J28" s="663"/>
      <c r="K28" s="288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</row>
    <row r="29" spans="1:35" x14ac:dyDescent="0.2">
      <c r="A29" s="268"/>
      <c r="B29" s="262"/>
      <c r="C29" s="264"/>
      <c r="D29" s="661"/>
      <c r="E29" s="661"/>
      <c r="F29" s="277" t="s">
        <v>1</v>
      </c>
      <c r="G29" s="277"/>
      <c r="H29" s="278" t="s">
        <v>1</v>
      </c>
      <c r="I29" s="278"/>
      <c r="J29" s="661"/>
      <c r="K29" s="286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</row>
    <row r="30" spans="1:35" x14ac:dyDescent="0.2">
      <c r="A30" s="270"/>
      <c r="B30" s="263"/>
      <c r="C30" s="265"/>
      <c r="D30" s="662"/>
      <c r="E30" s="662"/>
      <c r="F30" s="279" t="s">
        <v>314</v>
      </c>
      <c r="G30" s="279"/>
      <c r="H30" s="208" t="s">
        <v>314</v>
      </c>
      <c r="I30" s="208"/>
      <c r="J30" s="662"/>
      <c r="K30" s="287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</row>
    <row r="31" spans="1:35" ht="15.75" thickBot="1" x14ac:dyDescent="0.25">
      <c r="A31" s="272"/>
      <c r="B31" s="273"/>
      <c r="C31" s="275"/>
      <c r="D31" s="663"/>
      <c r="E31" s="663"/>
      <c r="F31" s="280" t="s">
        <v>315</v>
      </c>
      <c r="G31" s="281"/>
      <c r="H31" s="281" t="s">
        <v>315</v>
      </c>
      <c r="I31" s="281"/>
      <c r="J31" s="663"/>
      <c r="K31" s="288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</row>
    <row r="32" spans="1:35" x14ac:dyDescent="0.2">
      <c r="A32" s="268"/>
      <c r="B32" s="262"/>
      <c r="C32" s="264"/>
      <c r="D32" s="661"/>
      <c r="E32" s="661"/>
      <c r="F32" s="277" t="s">
        <v>1</v>
      </c>
      <c r="G32" s="277"/>
      <c r="H32" s="278" t="s">
        <v>1</v>
      </c>
      <c r="I32" s="278"/>
      <c r="J32" s="661"/>
      <c r="K32" s="286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</row>
    <row r="33" spans="1:35" x14ac:dyDescent="0.2">
      <c r="A33" s="270"/>
      <c r="B33" s="263"/>
      <c r="C33" s="265"/>
      <c r="D33" s="662"/>
      <c r="E33" s="662"/>
      <c r="F33" s="279" t="s">
        <v>314</v>
      </c>
      <c r="G33" s="279"/>
      <c r="H33" s="208" t="s">
        <v>314</v>
      </c>
      <c r="I33" s="208"/>
      <c r="J33" s="662"/>
      <c r="K33" s="287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</row>
    <row r="34" spans="1:35" ht="15.75" thickBot="1" x14ac:dyDescent="0.25">
      <c r="A34" s="272"/>
      <c r="B34" s="273"/>
      <c r="C34" s="275"/>
      <c r="D34" s="663"/>
      <c r="E34" s="663"/>
      <c r="F34" s="280" t="s">
        <v>315</v>
      </c>
      <c r="G34" s="281"/>
      <c r="H34" s="281" t="s">
        <v>315</v>
      </c>
      <c r="I34" s="281"/>
      <c r="J34" s="663"/>
      <c r="K34" s="288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</row>
    <row r="35" spans="1:35" x14ac:dyDescent="0.2">
      <c r="A35" s="268"/>
      <c r="B35" s="262"/>
      <c r="C35" s="264"/>
      <c r="D35" s="661"/>
      <c r="E35" s="661"/>
      <c r="F35" s="277" t="s">
        <v>1</v>
      </c>
      <c r="G35" s="277"/>
      <c r="H35" s="278" t="s">
        <v>1</v>
      </c>
      <c r="I35" s="278"/>
      <c r="J35" s="661"/>
      <c r="K35" s="286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</row>
    <row r="36" spans="1:35" x14ac:dyDescent="0.2">
      <c r="A36" s="270"/>
      <c r="B36" s="263"/>
      <c r="C36" s="265"/>
      <c r="D36" s="662"/>
      <c r="E36" s="662"/>
      <c r="F36" s="279" t="s">
        <v>314</v>
      </c>
      <c r="G36" s="279"/>
      <c r="H36" s="208" t="s">
        <v>314</v>
      </c>
      <c r="I36" s="208"/>
      <c r="J36" s="662"/>
      <c r="K36" s="287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</row>
    <row r="37" spans="1:35" ht="15.75" thickBot="1" x14ac:dyDescent="0.25">
      <c r="A37" s="272"/>
      <c r="B37" s="273"/>
      <c r="C37" s="275"/>
      <c r="D37" s="663"/>
      <c r="E37" s="663"/>
      <c r="F37" s="280" t="s">
        <v>315</v>
      </c>
      <c r="G37" s="281"/>
      <c r="H37" s="281" t="s">
        <v>315</v>
      </c>
      <c r="I37" s="281"/>
      <c r="J37" s="663"/>
      <c r="K37" s="288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</row>
    <row r="38" spans="1:35" x14ac:dyDescent="0.2">
      <c r="A38" s="268"/>
      <c r="B38" s="262"/>
      <c r="C38" s="264"/>
      <c r="D38" s="661"/>
      <c r="E38" s="661"/>
      <c r="F38" s="277" t="s">
        <v>1</v>
      </c>
      <c r="G38" s="277"/>
      <c r="H38" s="278" t="s">
        <v>1</v>
      </c>
      <c r="I38" s="278"/>
      <c r="J38" s="661"/>
      <c r="K38" s="286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</row>
    <row r="39" spans="1:35" x14ac:dyDescent="0.2">
      <c r="A39" s="270"/>
      <c r="B39" s="263"/>
      <c r="C39" s="265"/>
      <c r="D39" s="662"/>
      <c r="E39" s="662"/>
      <c r="F39" s="279" t="s">
        <v>314</v>
      </c>
      <c r="G39" s="279"/>
      <c r="H39" s="208" t="s">
        <v>314</v>
      </c>
      <c r="I39" s="208"/>
      <c r="J39" s="662"/>
      <c r="K39" s="287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</row>
    <row r="40" spans="1:35" ht="15.75" thickBot="1" x14ac:dyDescent="0.25">
      <c r="A40" s="272"/>
      <c r="B40" s="273"/>
      <c r="C40" s="275"/>
      <c r="D40" s="663"/>
      <c r="E40" s="663"/>
      <c r="F40" s="280" t="s">
        <v>315</v>
      </c>
      <c r="G40" s="281"/>
      <c r="H40" s="281" t="s">
        <v>315</v>
      </c>
      <c r="I40" s="281"/>
      <c r="J40" s="663"/>
      <c r="K40" s="288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</row>
    <row r="41" spans="1:35" ht="15" customHeight="1" x14ac:dyDescent="0.2">
      <c r="A41" s="670" t="s">
        <v>199</v>
      </c>
      <c r="B41" s="670"/>
      <c r="C41" s="670"/>
      <c r="D41" s="670"/>
      <c r="E41" s="670"/>
      <c r="F41" s="670"/>
      <c r="G41" s="670"/>
      <c r="H41" s="670"/>
      <c r="I41" s="670"/>
      <c r="J41" s="670"/>
      <c r="K41" s="67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</row>
    <row r="42" spans="1:35" x14ac:dyDescent="0.2">
      <c r="A42" s="664"/>
      <c r="B42" s="664"/>
      <c r="C42" s="664"/>
      <c r="D42" s="664"/>
      <c r="E42" s="664"/>
      <c r="F42" s="664"/>
      <c r="G42" s="664"/>
      <c r="H42" s="664"/>
      <c r="I42" s="664"/>
      <c r="J42" s="664"/>
      <c r="K42" s="664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</row>
    <row r="43" spans="1:35" x14ac:dyDescent="0.2">
      <c r="A43" s="302"/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</row>
    <row r="44" spans="1:35" x14ac:dyDescent="0.2">
      <c r="A44" s="355" t="s">
        <v>370</v>
      </c>
      <c r="B44" s="669"/>
      <c r="C44" s="669"/>
      <c r="D44" s="302"/>
      <c r="E44" s="302"/>
      <c r="F44" s="302"/>
      <c r="G44" s="302"/>
      <c r="H44" s="302"/>
      <c r="I44" s="302"/>
      <c r="J44" s="302"/>
      <c r="K44" s="302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</row>
    <row r="45" spans="1:35" x14ac:dyDescent="0.2">
      <c r="A45" s="355" t="s">
        <v>407</v>
      </c>
      <c r="B45" s="669"/>
      <c r="C45" s="669"/>
      <c r="D45" s="302"/>
      <c r="E45" s="302"/>
      <c r="F45" s="302"/>
      <c r="G45" s="302"/>
      <c r="H45" s="302"/>
      <c r="I45" s="302"/>
      <c r="J45" s="302"/>
      <c r="K45" s="302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</row>
    <row r="46" spans="1:35" x14ac:dyDescent="0.2">
      <c r="A46" s="355" t="s">
        <v>371</v>
      </c>
      <c r="B46" s="669"/>
      <c r="C46" s="669"/>
      <c r="D46" s="302"/>
      <c r="E46" s="302"/>
      <c r="F46" s="302"/>
      <c r="G46" s="302"/>
      <c r="H46" s="302"/>
      <c r="I46" s="302"/>
      <c r="J46" s="302"/>
      <c r="K46" s="302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</row>
    <row r="47" spans="1:35" x14ac:dyDescent="0.2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</row>
    <row r="48" spans="1:35" x14ac:dyDescent="0.2">
      <c r="A48" s="121" t="s">
        <v>192</v>
      </c>
      <c r="B48" s="209"/>
      <c r="C48" s="209"/>
      <c r="D48" s="121" t="s">
        <v>1</v>
      </c>
      <c r="E48" s="209"/>
      <c r="F48" s="209"/>
      <c r="G48" s="55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</row>
    <row r="49" spans="1:35" x14ac:dyDescent="0.2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</row>
    <row r="50" spans="1:35" x14ac:dyDescent="0.2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</row>
    <row r="51" spans="1:35" x14ac:dyDescent="0.2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</row>
    <row r="52" spans="1:35" x14ac:dyDescent="0.2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</row>
    <row r="53" spans="1:35" x14ac:dyDescent="0.2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</row>
    <row r="54" spans="1:35" x14ac:dyDescent="0.2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</row>
    <row r="55" spans="1:35" x14ac:dyDescent="0.2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</row>
    <row r="56" spans="1:35" x14ac:dyDescent="0.2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</row>
    <row r="57" spans="1:35" x14ac:dyDescent="0.2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</row>
    <row r="58" spans="1:35" x14ac:dyDescent="0.2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</row>
    <row r="59" spans="1:35" x14ac:dyDescent="0.2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</row>
    <row r="60" spans="1:35" x14ac:dyDescent="0.2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</row>
    <row r="61" spans="1:35" x14ac:dyDescent="0.2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</row>
    <row r="62" spans="1:35" x14ac:dyDescent="0.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</row>
    <row r="63" spans="1:35" x14ac:dyDescent="0.2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</row>
    <row r="64" spans="1:35" x14ac:dyDescent="0.2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</row>
    <row r="65" spans="1:35" x14ac:dyDescent="0.2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</row>
    <row r="66" spans="1:35" x14ac:dyDescent="0.2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</row>
    <row r="67" spans="1:35" x14ac:dyDescent="0.2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</row>
    <row r="68" spans="1:35" x14ac:dyDescent="0.2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</row>
    <row r="69" spans="1:35" x14ac:dyDescent="0.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</row>
    <row r="70" spans="1:35" x14ac:dyDescent="0.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</row>
    <row r="71" spans="1:35" x14ac:dyDescent="0.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</row>
    <row r="72" spans="1:35" x14ac:dyDescent="0.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</row>
    <row r="73" spans="1:35" x14ac:dyDescent="0.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</row>
    <row r="74" spans="1:35" x14ac:dyDescent="0.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</row>
    <row r="75" spans="1:35" x14ac:dyDescent="0.2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</row>
    <row r="76" spans="1:35" x14ac:dyDescent="0.2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</row>
    <row r="77" spans="1:35" x14ac:dyDescent="0.2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</row>
    <row r="78" spans="1:35" x14ac:dyDescent="0.2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</row>
    <row r="79" spans="1:35" x14ac:dyDescent="0.2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</row>
    <row r="80" spans="1:35" x14ac:dyDescent="0.2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</row>
    <row r="81" spans="1:35" x14ac:dyDescent="0.2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</row>
    <row r="82" spans="1:35" x14ac:dyDescent="0.2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</row>
    <row r="83" spans="1:35" x14ac:dyDescent="0.2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</row>
    <row r="84" spans="1:35" x14ac:dyDescent="0.2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</row>
    <row r="85" spans="1:35" x14ac:dyDescent="0.2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</row>
    <row r="86" spans="1:35" x14ac:dyDescent="0.2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</row>
    <row r="87" spans="1:35" x14ac:dyDescent="0.2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</row>
    <row r="88" spans="1:35" x14ac:dyDescent="0.2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</row>
    <row r="89" spans="1:35" x14ac:dyDescent="0.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</row>
    <row r="90" spans="1:35" x14ac:dyDescent="0.2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</row>
    <row r="91" spans="1:35" x14ac:dyDescent="0.2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</row>
    <row r="92" spans="1:35" x14ac:dyDescent="0.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</row>
    <row r="93" spans="1:35" x14ac:dyDescent="0.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</row>
    <row r="94" spans="1:35" x14ac:dyDescent="0.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</row>
    <row r="95" spans="1:35" x14ac:dyDescent="0.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</row>
    <row r="96" spans="1:35" x14ac:dyDescent="0.2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</row>
    <row r="97" spans="1:35" x14ac:dyDescent="0.2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</row>
    <row r="98" spans="1:35" x14ac:dyDescent="0.2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</row>
    <row r="99" spans="1:35" x14ac:dyDescent="0.2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</row>
    <row r="100" spans="1:35" x14ac:dyDescent="0.2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</row>
    <row r="101" spans="1:35" x14ac:dyDescent="0.2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</row>
    <row r="102" spans="1:35" x14ac:dyDescent="0.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</row>
    <row r="103" spans="1:35" x14ac:dyDescent="0.2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</row>
    <row r="104" spans="1:35" x14ac:dyDescent="0.2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</row>
    <row r="105" spans="1:35" x14ac:dyDescent="0.2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</row>
    <row r="106" spans="1:35" x14ac:dyDescent="0.2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</row>
    <row r="107" spans="1:35" x14ac:dyDescent="0.2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</row>
    <row r="108" spans="1:35" x14ac:dyDescent="0.2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</row>
    <row r="109" spans="1:35" x14ac:dyDescent="0.2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</row>
    <row r="110" spans="1:35" x14ac:dyDescent="0.2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</row>
    <row r="111" spans="1:35" x14ac:dyDescent="0.2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</row>
    <row r="112" spans="1:35" x14ac:dyDescent="0.2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</row>
    <row r="113" spans="1:35" x14ac:dyDescent="0.2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</row>
    <row r="114" spans="1:35" x14ac:dyDescent="0.2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</row>
    <row r="115" spans="1:35" x14ac:dyDescent="0.2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</row>
    <row r="116" spans="1:35" x14ac:dyDescent="0.2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</row>
    <row r="117" spans="1:35" x14ac:dyDescent="0.2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</row>
    <row r="118" spans="1:35" x14ac:dyDescent="0.2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</row>
    <row r="119" spans="1:35" x14ac:dyDescent="0.2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</row>
    <row r="120" spans="1:35" x14ac:dyDescent="0.2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</row>
    <row r="121" spans="1:35" x14ac:dyDescent="0.2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</row>
    <row r="122" spans="1:35" x14ac:dyDescent="0.2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</row>
    <row r="123" spans="1:35" x14ac:dyDescent="0.2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</row>
    <row r="124" spans="1:35" x14ac:dyDescent="0.2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</row>
    <row r="125" spans="1:35" x14ac:dyDescent="0.2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</row>
    <row r="126" spans="1:35" x14ac:dyDescent="0.2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</row>
    <row r="127" spans="1:35" x14ac:dyDescent="0.2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</row>
    <row r="128" spans="1:35" x14ac:dyDescent="0.2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</row>
    <row r="129" spans="1:35" x14ac:dyDescent="0.2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</row>
    <row r="130" spans="1:35" x14ac:dyDescent="0.2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</row>
    <row r="131" spans="1:35" x14ac:dyDescent="0.2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</row>
    <row r="132" spans="1:35" x14ac:dyDescent="0.2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</row>
    <row r="133" spans="1:35" x14ac:dyDescent="0.2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</row>
    <row r="134" spans="1:35" x14ac:dyDescent="0.2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</row>
    <row r="135" spans="1:35" x14ac:dyDescent="0.2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</row>
    <row r="136" spans="1:35" x14ac:dyDescent="0.2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</row>
    <row r="137" spans="1:35" x14ac:dyDescent="0.2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</row>
    <row r="138" spans="1:35" x14ac:dyDescent="0.2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</row>
    <row r="139" spans="1:35" x14ac:dyDescent="0.2">
      <c r="A139" s="200"/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</row>
    <row r="140" spans="1:35" x14ac:dyDescent="0.2">
      <c r="A140" s="200"/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</row>
    <row r="141" spans="1:35" x14ac:dyDescent="0.2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</row>
    <row r="142" spans="1:35" x14ac:dyDescent="0.2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</row>
    <row r="143" spans="1:35" x14ac:dyDescent="0.2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</row>
    <row r="144" spans="1:35" x14ac:dyDescent="0.2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</row>
    <row r="145" spans="1:35" x14ac:dyDescent="0.2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</row>
    <row r="146" spans="1:35" x14ac:dyDescent="0.2">
      <c r="A146" s="200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</row>
    <row r="147" spans="1:35" x14ac:dyDescent="0.2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</row>
    <row r="148" spans="1:35" x14ac:dyDescent="0.2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</row>
    <row r="149" spans="1:35" x14ac:dyDescent="0.2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</row>
    <row r="150" spans="1:35" x14ac:dyDescent="0.2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</row>
    <row r="151" spans="1:35" x14ac:dyDescent="0.2">
      <c r="A151" s="200"/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</row>
    <row r="152" spans="1:35" x14ac:dyDescent="0.2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</row>
    <row r="153" spans="1:35" x14ac:dyDescent="0.2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</row>
    <row r="154" spans="1:35" x14ac:dyDescent="0.2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</row>
    <row r="155" spans="1:35" x14ac:dyDescent="0.2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</row>
    <row r="156" spans="1:35" x14ac:dyDescent="0.2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</row>
    <row r="157" spans="1:35" x14ac:dyDescent="0.2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</row>
    <row r="158" spans="1:35" x14ac:dyDescent="0.2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</row>
    <row r="159" spans="1:35" x14ac:dyDescent="0.2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</row>
    <row r="160" spans="1:35" x14ac:dyDescent="0.2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</row>
    <row r="161" spans="1:35" x14ac:dyDescent="0.2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</row>
    <row r="162" spans="1:35" x14ac:dyDescent="0.2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</row>
    <row r="163" spans="1:35" x14ac:dyDescent="0.2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</row>
    <row r="164" spans="1:35" x14ac:dyDescent="0.2">
      <c r="A164" s="200"/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</row>
    <row r="165" spans="1:35" x14ac:dyDescent="0.2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</row>
    <row r="166" spans="1:35" x14ac:dyDescent="0.2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</row>
    <row r="167" spans="1:35" x14ac:dyDescent="0.2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</row>
    <row r="168" spans="1:35" x14ac:dyDescent="0.2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</row>
    <row r="169" spans="1:35" x14ac:dyDescent="0.2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</row>
    <row r="170" spans="1:35" x14ac:dyDescent="0.2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</row>
    <row r="171" spans="1:35" x14ac:dyDescent="0.2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</row>
    <row r="172" spans="1:35" x14ac:dyDescent="0.2">
      <c r="A172" s="200"/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</row>
    <row r="173" spans="1:35" x14ac:dyDescent="0.2">
      <c r="A173" s="200"/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</row>
    <row r="174" spans="1:35" x14ac:dyDescent="0.2">
      <c r="A174" s="200"/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</row>
    <row r="175" spans="1:35" x14ac:dyDescent="0.2">
      <c r="A175" s="200"/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</row>
    <row r="176" spans="1:35" x14ac:dyDescent="0.2">
      <c r="A176" s="200"/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</row>
    <row r="177" spans="1:11" x14ac:dyDescent="0.2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</row>
    <row r="178" spans="1:11" x14ac:dyDescent="0.2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</row>
    <row r="179" spans="1:11" x14ac:dyDescent="0.2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</row>
  </sheetData>
  <mergeCells count="45">
    <mergeCell ref="D5:D7"/>
    <mergeCell ref="D8:D10"/>
    <mergeCell ref="D11:D13"/>
    <mergeCell ref="J5:J7"/>
    <mergeCell ref="J8:J10"/>
    <mergeCell ref="J11:J13"/>
    <mergeCell ref="E5:E7"/>
    <mergeCell ref="E8:E10"/>
    <mergeCell ref="E11:E13"/>
    <mergeCell ref="E3:F3"/>
    <mergeCell ref="A2:K2"/>
    <mergeCell ref="A1:K1"/>
    <mergeCell ref="F4:G4"/>
    <mergeCell ref="H4:I4"/>
    <mergeCell ref="D35:D37"/>
    <mergeCell ref="J35:J37"/>
    <mergeCell ref="E35:E37"/>
    <mergeCell ref="E38:E40"/>
    <mergeCell ref="J14:J16"/>
    <mergeCell ref="J17:J19"/>
    <mergeCell ref="D14:D16"/>
    <mergeCell ref="D17:D19"/>
    <mergeCell ref="J26:J28"/>
    <mergeCell ref="D29:D31"/>
    <mergeCell ref="J29:J31"/>
    <mergeCell ref="D32:D34"/>
    <mergeCell ref="J32:J34"/>
    <mergeCell ref="E14:E16"/>
    <mergeCell ref="E17:E19"/>
    <mergeCell ref="B44:C44"/>
    <mergeCell ref="B45:C45"/>
    <mergeCell ref="B46:C46"/>
    <mergeCell ref="E20:E22"/>
    <mergeCell ref="E23:E25"/>
    <mergeCell ref="E26:E28"/>
    <mergeCell ref="E29:E31"/>
    <mergeCell ref="E32:E34"/>
    <mergeCell ref="A41:K42"/>
    <mergeCell ref="J20:J22"/>
    <mergeCell ref="J23:J25"/>
    <mergeCell ref="D20:D22"/>
    <mergeCell ref="D23:D25"/>
    <mergeCell ref="D38:D40"/>
    <mergeCell ref="J38:J40"/>
    <mergeCell ref="D26:D28"/>
  </mergeCells>
  <phoneticPr fontId="0" type="noConversion"/>
  <dataValidations count="1">
    <dataValidation type="list" allowBlank="1" showInputMessage="1" showErrorMessage="1" sqref="J5:J7 J8:J10 J11:J13 J14:J16 J17:J19 J20:J22 J23:J25 J26:J28 J29:J31 J32:J34 J35:J37 J38:J40">
      <formula1>$N$5:$N$6</formula1>
    </dataValidation>
  </dataValidations>
  <printOptions horizontalCentered="1"/>
  <pageMargins left="0.5" right="0.5" top="0.26" bottom="0.5" header="0.47" footer="0.31"/>
  <pageSetup scale="65" orientation="landscape" horizontalDpi="300" verticalDpi="300" r:id="rId1"/>
  <headerFooter alignWithMargins="0">
    <oddFooter>&amp;LRevised 11/2015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/>
  <dimension ref="A1:S494"/>
  <sheetViews>
    <sheetView showGridLines="0" zoomScale="75" zoomScaleNormal="75" zoomScalePageLayoutView="70" workbookViewId="0">
      <selection activeCell="G16" sqref="G16:G21"/>
    </sheetView>
  </sheetViews>
  <sheetFormatPr defaultColWidth="9.77734375" defaultRowHeight="15" x14ac:dyDescent="0.2"/>
  <cols>
    <col min="1" max="1" width="3.44140625" style="490" customWidth="1"/>
    <col min="2" max="2" width="22.5546875" style="490" customWidth="1"/>
    <col min="3" max="3" width="13" style="490" customWidth="1"/>
    <col min="4" max="4" width="14.21875" style="490" customWidth="1"/>
    <col min="5" max="5" width="11.6640625" style="490" customWidth="1"/>
    <col min="6" max="6" width="12" style="490" customWidth="1"/>
    <col min="7" max="7" width="12.77734375" style="490" customWidth="1"/>
    <col min="8" max="8" width="0.109375" style="490" customWidth="1"/>
    <col min="9" max="16384" width="9.77734375" style="490"/>
  </cols>
  <sheetData>
    <row r="1" spans="1:19" x14ac:dyDescent="0.2">
      <c r="A1" s="486" t="s">
        <v>448</v>
      </c>
      <c r="B1" s="487"/>
      <c r="C1" s="487"/>
      <c r="D1" s="487"/>
      <c r="E1" s="487"/>
      <c r="F1" s="487"/>
      <c r="G1" s="487"/>
      <c r="H1" s="488"/>
      <c r="I1" s="489"/>
      <c r="J1" s="489"/>
    </row>
    <row r="2" spans="1:19" x14ac:dyDescent="0.2">
      <c r="A2" s="486" t="s">
        <v>281</v>
      </c>
      <c r="B2" s="487"/>
      <c r="C2" s="487"/>
      <c r="D2" s="487"/>
      <c r="E2" s="487"/>
      <c r="F2" s="487"/>
      <c r="G2" s="487"/>
      <c r="H2" s="488"/>
      <c r="I2" s="489"/>
      <c r="J2" s="489"/>
    </row>
    <row r="3" spans="1:19" x14ac:dyDescent="0.2">
      <c r="A3" s="486"/>
      <c r="B3" s="487"/>
      <c r="C3" s="487"/>
      <c r="D3" s="487"/>
      <c r="E3" s="487"/>
      <c r="F3" s="487"/>
      <c r="G3" s="487"/>
      <c r="H3" s="488"/>
      <c r="I3" s="489"/>
      <c r="J3" s="489"/>
    </row>
    <row r="4" spans="1:19" x14ac:dyDescent="0.2">
      <c r="A4" s="491"/>
      <c r="B4" s="492" t="s">
        <v>0</v>
      </c>
      <c r="C4" s="618"/>
      <c r="D4" s="618"/>
      <c r="E4" s="618"/>
      <c r="F4" s="493" t="s">
        <v>1</v>
      </c>
      <c r="G4" s="57"/>
      <c r="H4" s="488"/>
      <c r="I4" s="489"/>
      <c r="J4" s="489"/>
    </row>
    <row r="5" spans="1:19" x14ac:dyDescent="0.2">
      <c r="A5" s="494"/>
      <c r="B5" s="495" t="s">
        <v>53</v>
      </c>
      <c r="C5" s="496"/>
      <c r="D5" s="497" t="s">
        <v>374</v>
      </c>
      <c r="E5" s="496"/>
      <c r="F5" s="498"/>
      <c r="G5" s="498"/>
      <c r="H5" s="488"/>
      <c r="I5" s="489"/>
      <c r="J5" s="489"/>
    </row>
    <row r="6" spans="1:19" x14ac:dyDescent="0.2">
      <c r="A6" s="499" t="s">
        <v>373</v>
      </c>
      <c r="B6" s="500"/>
      <c r="C6" s="494"/>
      <c r="D6" s="498"/>
      <c r="E6" s="498"/>
      <c r="F6" s="501" t="s">
        <v>418</v>
      </c>
      <c r="G6" s="502"/>
      <c r="H6" s="488"/>
      <c r="I6" s="489"/>
      <c r="J6" s="489"/>
    </row>
    <row r="7" spans="1:19" x14ac:dyDescent="0.2">
      <c r="A7" s="494"/>
      <c r="B7" s="494"/>
      <c r="C7" s="494"/>
      <c r="D7" s="498"/>
      <c r="E7" s="494"/>
      <c r="F7" s="503" t="s">
        <v>2</v>
      </c>
      <c r="G7" s="502"/>
      <c r="H7" s="488"/>
      <c r="I7" s="489"/>
      <c r="J7" s="489"/>
    </row>
    <row r="8" spans="1:19" ht="25.5" x14ac:dyDescent="0.2">
      <c r="B8" s="500"/>
      <c r="C8" s="504" t="s">
        <v>3</v>
      </c>
      <c r="D8" s="629" t="s">
        <v>4</v>
      </c>
      <c r="E8" s="629" t="s">
        <v>5</v>
      </c>
      <c r="F8" s="504" t="s">
        <v>419</v>
      </c>
      <c r="G8" s="505" t="s">
        <v>420</v>
      </c>
      <c r="H8" s="506"/>
      <c r="I8" s="489"/>
      <c r="J8" s="489"/>
    </row>
    <row r="9" spans="1:19" ht="15.75" thickBot="1" x14ac:dyDescent="0.25">
      <c r="A9" s="507"/>
      <c r="B9" s="498"/>
      <c r="C9" s="508" t="s">
        <v>6</v>
      </c>
      <c r="D9" s="630"/>
      <c r="E9" s="630"/>
      <c r="F9" s="508" t="s">
        <v>7</v>
      </c>
      <c r="G9" s="508" t="s">
        <v>7</v>
      </c>
      <c r="H9" s="506"/>
      <c r="I9" s="489"/>
      <c r="J9" s="489"/>
    </row>
    <row r="10" spans="1:19" ht="18" customHeight="1" thickBot="1" x14ac:dyDescent="0.25">
      <c r="A10" s="631" t="s">
        <v>8</v>
      </c>
      <c r="B10" s="632"/>
      <c r="C10" s="632"/>
      <c r="D10" s="632"/>
      <c r="E10" s="632"/>
      <c r="F10" s="632"/>
      <c r="G10" s="633"/>
      <c r="H10" s="509"/>
      <c r="I10" s="489"/>
      <c r="J10" s="489"/>
    </row>
    <row r="11" spans="1:19" ht="18" customHeight="1" x14ac:dyDescent="0.2">
      <c r="A11" s="14" t="s">
        <v>9</v>
      </c>
      <c r="B11" s="510"/>
      <c r="C11" s="511"/>
      <c r="D11" s="391"/>
      <c r="E11" s="391"/>
      <c r="F11" s="411" t="s">
        <v>17</v>
      </c>
      <c r="G11" s="411" t="s">
        <v>17</v>
      </c>
      <c r="H11" s="506"/>
      <c r="I11" s="489"/>
      <c r="J11" s="489"/>
      <c r="M11" s="512" t="s">
        <v>433</v>
      </c>
      <c r="N11" s="513"/>
      <c r="O11" s="513"/>
      <c r="P11" s="513"/>
      <c r="Q11" s="513"/>
      <c r="R11" s="513"/>
      <c r="S11" s="514"/>
    </row>
    <row r="12" spans="1:19" ht="18" customHeight="1" thickBot="1" x14ac:dyDescent="0.25">
      <c r="A12" s="13" t="s">
        <v>231</v>
      </c>
      <c r="B12" s="515"/>
      <c r="C12" s="404"/>
      <c r="D12" s="392"/>
      <c r="E12" s="392"/>
      <c r="F12" s="389" t="s">
        <v>17</v>
      </c>
      <c r="G12" s="389" t="s">
        <v>17</v>
      </c>
      <c r="H12" s="506"/>
      <c r="I12" s="489"/>
      <c r="J12" s="489"/>
      <c r="M12" s="516"/>
      <c r="N12" s="513"/>
      <c r="O12" s="513"/>
      <c r="P12" s="513"/>
      <c r="Q12" s="513"/>
      <c r="R12" s="513"/>
      <c r="S12" s="514"/>
    </row>
    <row r="13" spans="1:19" ht="18" customHeight="1" thickBot="1" x14ac:dyDescent="0.25">
      <c r="A13" s="407" t="s">
        <v>421</v>
      </c>
      <c r="B13" s="517"/>
      <c r="C13" s="404"/>
      <c r="D13" s="392"/>
      <c r="E13" s="392"/>
      <c r="F13" s="389" t="s">
        <v>17</v>
      </c>
      <c r="G13" s="389" t="s">
        <v>17</v>
      </c>
      <c r="H13" s="506"/>
      <c r="I13" s="489"/>
      <c r="J13" s="489"/>
      <c r="M13" s="518" t="s">
        <v>434</v>
      </c>
      <c r="N13" s="519"/>
      <c r="O13" s="519"/>
      <c r="P13" s="519"/>
      <c r="Q13" s="519"/>
      <c r="R13" s="519"/>
      <c r="S13" s="520"/>
    </row>
    <row r="14" spans="1:19" ht="18" customHeight="1" thickBot="1" x14ac:dyDescent="0.25">
      <c r="A14" s="12" t="s">
        <v>233</v>
      </c>
      <c r="B14" s="521"/>
      <c r="C14" s="393">
        <f>SUM(C11:C13)</f>
        <v>0</v>
      </c>
      <c r="D14" s="393">
        <f>SUM(D11:D13)</f>
        <v>0</v>
      </c>
      <c r="E14" s="393">
        <f>SUM(E11:E13)</f>
        <v>0</v>
      </c>
      <c r="F14" s="410">
        <f>SUM(F11:F13)</f>
        <v>0</v>
      </c>
      <c r="G14" s="410">
        <f>SUM(G11:G13)</f>
        <v>0</v>
      </c>
      <c r="H14" s="506"/>
      <c r="I14" s="489"/>
      <c r="J14" s="489"/>
      <c r="M14" s="522" t="s">
        <v>435</v>
      </c>
      <c r="N14" s="523"/>
      <c r="O14" s="523"/>
      <c r="P14" s="523"/>
      <c r="Q14" s="523"/>
      <c r="R14" s="524"/>
      <c r="S14" s="525" t="s">
        <v>436</v>
      </c>
    </row>
    <row r="15" spans="1:19" ht="18" customHeight="1" thickBot="1" x14ac:dyDescent="0.25">
      <c r="A15" s="625" t="s">
        <v>232</v>
      </c>
      <c r="B15" s="634"/>
      <c r="C15" s="634"/>
      <c r="D15" s="634"/>
      <c r="E15" s="634"/>
      <c r="F15" s="634"/>
      <c r="G15" s="635"/>
      <c r="H15" s="509"/>
      <c r="I15" s="489"/>
      <c r="J15" s="489"/>
      <c r="M15" s="526"/>
      <c r="N15" s="527"/>
      <c r="O15" s="527"/>
      <c r="P15" s="527"/>
      <c r="Q15" s="527"/>
      <c r="R15" s="528"/>
      <c r="S15" s="529"/>
    </row>
    <row r="16" spans="1:19" ht="18" customHeight="1" x14ac:dyDescent="0.2">
      <c r="A16" s="14" t="s">
        <v>377</v>
      </c>
      <c r="B16" s="405"/>
      <c r="C16" s="511"/>
      <c r="D16" s="390"/>
      <c r="E16" s="390"/>
      <c r="F16" s="390"/>
      <c r="G16" s="390"/>
      <c r="H16" s="506"/>
      <c r="I16" s="489"/>
      <c r="J16" s="489"/>
      <c r="M16" s="526"/>
      <c r="N16" s="527"/>
      <c r="O16" s="527"/>
      <c r="P16" s="527"/>
      <c r="Q16" s="527"/>
      <c r="R16" s="530"/>
      <c r="S16" s="529"/>
    </row>
    <row r="17" spans="1:19" ht="18" customHeight="1" x14ac:dyDescent="0.2">
      <c r="A17" s="13" t="s">
        <v>378</v>
      </c>
      <c r="B17" s="406"/>
      <c r="C17" s="404"/>
      <c r="D17" s="389"/>
      <c r="E17" s="389"/>
      <c r="F17" s="389"/>
      <c r="G17" s="389"/>
      <c r="H17" s="506"/>
      <c r="I17" s="489"/>
      <c r="J17" s="489"/>
      <c r="M17" s="526"/>
      <c r="N17" s="527"/>
      <c r="O17" s="527"/>
      <c r="P17" s="527"/>
      <c r="Q17" s="527"/>
      <c r="R17" s="530"/>
      <c r="S17" s="529"/>
    </row>
    <row r="18" spans="1:19" ht="18" customHeight="1" x14ac:dyDescent="0.2">
      <c r="A18" s="13" t="s">
        <v>379</v>
      </c>
      <c r="B18" s="406"/>
      <c r="C18" s="404"/>
      <c r="D18" s="389"/>
      <c r="E18" s="389"/>
      <c r="F18" s="389"/>
      <c r="G18" s="389"/>
      <c r="H18" s="506"/>
      <c r="I18" s="489"/>
      <c r="J18" s="489"/>
      <c r="M18" s="531"/>
      <c r="N18" s="532"/>
      <c r="O18" s="532"/>
      <c r="P18" s="532"/>
      <c r="Q18" s="532"/>
      <c r="R18" s="533"/>
      <c r="S18" s="534"/>
    </row>
    <row r="19" spans="1:19" ht="18" customHeight="1" thickBot="1" x14ac:dyDescent="0.25">
      <c r="A19" s="13" t="s">
        <v>380</v>
      </c>
      <c r="B19" s="406"/>
      <c r="C19" s="404"/>
      <c r="D19" s="389"/>
      <c r="E19" s="389"/>
      <c r="F19" s="389"/>
      <c r="G19" s="389"/>
      <c r="H19" s="506"/>
      <c r="I19" s="489"/>
      <c r="J19" s="489"/>
      <c r="M19" s="535"/>
      <c r="N19" s="536"/>
      <c r="O19" s="536"/>
      <c r="P19" s="536"/>
      <c r="Q19" s="536"/>
      <c r="R19" s="537"/>
      <c r="S19" s="538"/>
    </row>
    <row r="20" spans="1:19" ht="18" customHeight="1" thickBot="1" x14ac:dyDescent="0.25">
      <c r="A20" s="13" t="s">
        <v>381</v>
      </c>
      <c r="B20" s="406"/>
      <c r="C20" s="404"/>
      <c r="D20" s="389"/>
      <c r="E20" s="389"/>
      <c r="F20" s="411" t="s">
        <v>17</v>
      </c>
      <c r="G20" s="411" t="s">
        <v>17</v>
      </c>
      <c r="H20" s="506"/>
      <c r="I20" s="489"/>
      <c r="J20" s="489"/>
      <c r="M20" s="539"/>
      <c r="N20" s="540"/>
      <c r="O20" s="540"/>
      <c r="P20" s="540"/>
      <c r="Q20" s="540"/>
      <c r="R20" s="541" t="s">
        <v>437</v>
      </c>
      <c r="S20" s="401">
        <f>SUM(S15:S19)</f>
        <v>0</v>
      </c>
    </row>
    <row r="21" spans="1:19" ht="18" customHeight="1" thickBot="1" x14ac:dyDescent="0.25">
      <c r="A21" s="347" t="s">
        <v>389</v>
      </c>
      <c r="B21" s="408"/>
      <c r="C21" s="404"/>
      <c r="D21" s="389"/>
      <c r="E21" s="542"/>
      <c r="F21" s="389"/>
      <c r="G21" s="389"/>
      <c r="H21" s="506"/>
      <c r="I21" s="489"/>
      <c r="J21" s="489"/>
      <c r="M21" s="543"/>
      <c r="N21" s="544"/>
      <c r="O21" s="544"/>
      <c r="P21" s="544"/>
      <c r="Q21" s="544"/>
      <c r="R21" s="544"/>
      <c r="S21" s="545"/>
    </row>
    <row r="22" spans="1:19" ht="18" customHeight="1" thickBot="1" x14ac:dyDescent="0.25">
      <c r="A22" s="12" t="s">
        <v>390</v>
      </c>
      <c r="B22" s="409"/>
      <c r="C22" s="393">
        <f>SUM(C16:C21)</f>
        <v>0</v>
      </c>
      <c r="D22" s="393">
        <f>SUM(D16:D21)</f>
        <v>0</v>
      </c>
      <c r="E22" s="393">
        <f>SUM(E16:E21)</f>
        <v>0</v>
      </c>
      <c r="F22" s="410">
        <f>SUM(F16:F21)-F20</f>
        <v>0</v>
      </c>
      <c r="G22" s="410">
        <f>SUM(G16:G21)-G20</f>
        <v>0</v>
      </c>
      <c r="H22" s="506"/>
      <c r="I22" s="489"/>
      <c r="J22" s="489"/>
      <c r="M22" s="518" t="s">
        <v>438</v>
      </c>
      <c r="N22" s="519"/>
      <c r="O22" s="519"/>
      <c r="P22" s="519"/>
      <c r="Q22" s="519"/>
      <c r="R22" s="519"/>
      <c r="S22" s="520"/>
    </row>
    <row r="23" spans="1:19" ht="18" customHeight="1" thickBot="1" x14ac:dyDescent="0.25">
      <c r="A23" s="631" t="s">
        <v>234</v>
      </c>
      <c r="B23" s="620"/>
      <c r="C23" s="620"/>
      <c r="D23" s="620"/>
      <c r="E23" s="620"/>
      <c r="F23" s="620"/>
      <c r="G23" s="621"/>
      <c r="H23" s="509"/>
      <c r="I23" s="489"/>
      <c r="J23" s="489"/>
      <c r="M23" s="522" t="s">
        <v>435</v>
      </c>
      <c r="N23" s="523"/>
      <c r="O23" s="523"/>
      <c r="P23" s="523"/>
      <c r="Q23" s="523"/>
      <c r="R23" s="524"/>
      <c r="S23" s="525" t="s">
        <v>436</v>
      </c>
    </row>
    <row r="24" spans="1:19" ht="18" customHeight="1" x14ac:dyDescent="0.2">
      <c r="A24" s="14" t="s">
        <v>11</v>
      </c>
      <c r="B24" s="405"/>
      <c r="C24" s="511"/>
      <c r="D24" s="390"/>
      <c r="E24" s="390"/>
      <c r="F24" s="390"/>
      <c r="G24" s="390"/>
      <c r="H24" s="506"/>
      <c r="I24" s="489"/>
      <c r="J24" s="489"/>
      <c r="M24" s="526"/>
      <c r="N24" s="527"/>
      <c r="O24" s="527"/>
      <c r="P24" s="527"/>
      <c r="Q24" s="527"/>
      <c r="R24" s="528"/>
      <c r="S24" s="529"/>
    </row>
    <row r="25" spans="1:19" ht="18" customHeight="1" x14ac:dyDescent="0.2">
      <c r="A25" s="13" t="s">
        <v>12</v>
      </c>
      <c r="B25" s="406"/>
      <c r="C25" s="404"/>
      <c r="D25" s="389"/>
      <c r="E25" s="389"/>
      <c r="F25" s="389"/>
      <c r="G25" s="389"/>
      <c r="H25" s="506"/>
      <c r="I25" s="489"/>
      <c r="J25" s="489"/>
      <c r="M25" s="526"/>
      <c r="N25" s="527"/>
      <c r="O25" s="527"/>
      <c r="P25" s="527"/>
      <c r="Q25" s="527"/>
      <c r="R25" s="530"/>
      <c r="S25" s="529"/>
    </row>
    <row r="26" spans="1:19" ht="18" customHeight="1" x14ac:dyDescent="0.2">
      <c r="A26" s="13" t="s">
        <v>155</v>
      </c>
      <c r="B26" s="406"/>
      <c r="C26" s="404"/>
      <c r="D26" s="389"/>
      <c r="E26" s="389"/>
      <c r="F26" s="389"/>
      <c r="G26" s="389"/>
      <c r="H26" s="506"/>
      <c r="I26" s="489"/>
      <c r="J26" s="489"/>
      <c r="M26" s="526"/>
      <c r="N26" s="527"/>
      <c r="O26" s="527"/>
      <c r="P26" s="527"/>
      <c r="Q26" s="527"/>
      <c r="R26" s="530"/>
      <c r="S26" s="529"/>
    </row>
    <row r="27" spans="1:19" ht="18" customHeight="1" x14ac:dyDescent="0.2">
      <c r="A27" s="13" t="s">
        <v>235</v>
      </c>
      <c r="B27" s="406"/>
      <c r="C27" s="404"/>
      <c r="D27" s="389"/>
      <c r="E27" s="389"/>
      <c r="F27" s="389"/>
      <c r="G27" s="389"/>
      <c r="H27" s="506"/>
      <c r="I27" s="489"/>
      <c r="J27" s="489"/>
      <c r="M27" s="531"/>
      <c r="N27" s="532"/>
      <c r="O27" s="532"/>
      <c r="P27" s="532"/>
      <c r="Q27" s="532"/>
      <c r="R27" s="533"/>
      <c r="S27" s="534"/>
    </row>
    <row r="28" spans="1:19" ht="18" customHeight="1" thickBot="1" x14ac:dyDescent="0.25">
      <c r="A28" s="12" t="s">
        <v>391</v>
      </c>
      <c r="B28" s="409"/>
      <c r="C28" s="542"/>
      <c r="D28" s="394"/>
      <c r="E28" s="394"/>
      <c r="F28" s="394"/>
      <c r="G28" s="394"/>
      <c r="H28" s="506"/>
      <c r="I28" s="489"/>
      <c r="J28" s="489"/>
      <c r="M28" s="535"/>
      <c r="N28" s="536"/>
      <c r="O28" s="536"/>
      <c r="P28" s="536"/>
      <c r="Q28" s="536"/>
      <c r="R28" s="537"/>
      <c r="S28" s="538"/>
    </row>
    <row r="29" spans="1:19" ht="18" customHeight="1" thickBot="1" x14ac:dyDescent="0.25">
      <c r="A29" s="12" t="s">
        <v>422</v>
      </c>
      <c r="B29" s="409"/>
      <c r="C29" s="542"/>
      <c r="D29" s="394"/>
      <c r="E29" s="394"/>
      <c r="F29" s="394"/>
      <c r="G29" s="394"/>
      <c r="H29" s="506"/>
      <c r="I29" s="489"/>
      <c r="J29" s="489"/>
      <c r="M29" s="539"/>
      <c r="N29" s="540"/>
      <c r="O29" s="540"/>
      <c r="P29" s="540"/>
      <c r="Q29" s="540"/>
      <c r="R29" s="541" t="s">
        <v>437</v>
      </c>
      <c r="S29" s="401">
        <f>SUM(S24:S28)</f>
        <v>0</v>
      </c>
    </row>
    <row r="30" spans="1:19" ht="18" customHeight="1" thickBot="1" x14ac:dyDescent="0.25">
      <c r="A30" s="12" t="s">
        <v>423</v>
      </c>
      <c r="B30" s="409"/>
      <c r="C30" s="542"/>
      <c r="D30" s="394"/>
      <c r="E30" s="394"/>
      <c r="F30" s="394"/>
      <c r="G30" s="394"/>
      <c r="H30" s="506"/>
      <c r="I30" s="489"/>
      <c r="J30" s="489"/>
      <c r="M30" s="546"/>
      <c r="N30" s="513"/>
      <c r="O30" s="513"/>
      <c r="P30" s="513"/>
      <c r="Q30" s="513"/>
      <c r="R30" s="513"/>
      <c r="S30" s="514"/>
    </row>
    <row r="31" spans="1:19" ht="18" customHeight="1" thickBot="1" x14ac:dyDescent="0.25">
      <c r="A31" s="388" t="s">
        <v>424</v>
      </c>
      <c r="B31" s="408"/>
      <c r="C31" s="542"/>
      <c r="D31" s="394"/>
      <c r="E31" s="394"/>
      <c r="F31" s="394"/>
      <c r="G31" s="394"/>
      <c r="H31" s="506"/>
      <c r="I31" s="489"/>
      <c r="J31" s="489"/>
      <c r="M31" s="518" t="s">
        <v>439</v>
      </c>
      <c r="N31" s="519"/>
      <c r="O31" s="519"/>
      <c r="P31" s="519"/>
      <c r="Q31" s="519"/>
      <c r="R31" s="519"/>
      <c r="S31" s="520"/>
    </row>
    <row r="32" spans="1:19" ht="18" customHeight="1" thickBot="1" x14ac:dyDescent="0.25">
      <c r="A32" s="12" t="s">
        <v>233</v>
      </c>
      <c r="B32" s="412"/>
      <c r="C32" s="393">
        <f>SUM(C24:C31)</f>
        <v>0</v>
      </c>
      <c r="D32" s="393">
        <f>SUM(D24:D31)</f>
        <v>0</v>
      </c>
      <c r="E32" s="393">
        <f>SUM(E24:E31)</f>
        <v>0</v>
      </c>
      <c r="F32" s="410">
        <f>SUM(F24:F31)</f>
        <v>0</v>
      </c>
      <c r="G32" s="393">
        <f>SUM(G24:H31)</f>
        <v>0</v>
      </c>
      <c r="H32" s="506"/>
      <c r="I32" s="489"/>
      <c r="J32" s="489"/>
      <c r="M32" s="522" t="s">
        <v>435</v>
      </c>
      <c r="N32" s="523"/>
      <c r="O32" s="523"/>
      <c r="P32" s="523"/>
      <c r="Q32" s="523"/>
      <c r="R32" s="524"/>
      <c r="S32" s="525" t="s">
        <v>436</v>
      </c>
    </row>
    <row r="33" spans="1:19" ht="18" customHeight="1" thickBot="1" x14ac:dyDescent="0.25">
      <c r="A33" s="619" t="s">
        <v>13</v>
      </c>
      <c r="B33" s="620"/>
      <c r="C33" s="620"/>
      <c r="D33" s="620"/>
      <c r="E33" s="620"/>
      <c r="F33" s="620"/>
      <c r="G33" s="621"/>
      <c r="H33" s="509"/>
      <c r="I33" s="489"/>
      <c r="J33" s="489"/>
      <c r="M33" s="526"/>
      <c r="N33" s="527"/>
      <c r="O33" s="527"/>
      <c r="P33" s="527"/>
      <c r="Q33" s="527"/>
      <c r="R33" s="528"/>
      <c r="S33" s="529"/>
    </row>
    <row r="34" spans="1:19" ht="18" customHeight="1" x14ac:dyDescent="0.2">
      <c r="A34" s="14" t="s">
        <v>14</v>
      </c>
      <c r="B34" s="510"/>
      <c r="C34" s="511"/>
      <c r="D34" s="390"/>
      <c r="E34" s="390"/>
      <c r="F34" s="390"/>
      <c r="G34" s="390"/>
      <c r="H34" s="506"/>
      <c r="I34" s="489"/>
      <c r="J34" s="489"/>
      <c r="M34" s="526"/>
      <c r="N34" s="527"/>
      <c r="O34" s="527"/>
      <c r="P34" s="527"/>
      <c r="Q34" s="527"/>
      <c r="R34" s="530"/>
      <c r="S34" s="529"/>
    </row>
    <row r="35" spans="1:19" ht="18" customHeight="1" x14ac:dyDescent="0.2">
      <c r="A35" s="13" t="s">
        <v>15</v>
      </c>
      <c r="B35" s="515"/>
      <c r="C35" s="404"/>
      <c r="D35" s="389"/>
      <c r="E35" s="389"/>
      <c r="F35" s="389"/>
      <c r="G35" s="389"/>
      <c r="H35" s="506"/>
      <c r="I35" s="489"/>
      <c r="J35" s="489"/>
      <c r="M35" s="526"/>
      <c r="N35" s="527"/>
      <c r="O35" s="527"/>
      <c r="P35" s="527"/>
      <c r="Q35" s="527"/>
      <c r="R35" s="530"/>
      <c r="S35" s="529"/>
    </row>
    <row r="36" spans="1:19" ht="18" customHeight="1" x14ac:dyDescent="0.2">
      <c r="A36" s="13" t="s">
        <v>16</v>
      </c>
      <c r="B36" s="515"/>
      <c r="C36" s="404"/>
      <c r="D36" s="389"/>
      <c r="E36" s="389"/>
      <c r="F36" s="389"/>
      <c r="G36" s="389"/>
      <c r="H36" s="506"/>
      <c r="I36" s="489"/>
      <c r="J36" s="489"/>
      <c r="M36" s="531"/>
      <c r="N36" s="532"/>
      <c r="O36" s="532"/>
      <c r="P36" s="532"/>
      <c r="Q36" s="532"/>
      <c r="R36" s="533"/>
      <c r="S36" s="534"/>
    </row>
    <row r="37" spans="1:19" ht="18" customHeight="1" thickBot="1" x14ac:dyDescent="0.25">
      <c r="A37" s="13" t="s">
        <v>18</v>
      </c>
      <c r="B37" s="515"/>
      <c r="C37" s="404"/>
      <c r="D37" s="389"/>
      <c r="E37" s="389"/>
      <c r="F37" s="389"/>
      <c r="G37" s="389"/>
      <c r="H37" s="506"/>
      <c r="I37" s="489"/>
      <c r="J37" s="489"/>
      <c r="M37" s="535"/>
      <c r="N37" s="536"/>
      <c r="O37" s="536"/>
      <c r="P37" s="536"/>
      <c r="Q37" s="536"/>
      <c r="R37" s="537"/>
      <c r="S37" s="538"/>
    </row>
    <row r="38" spans="1:19" ht="18" customHeight="1" thickBot="1" x14ac:dyDescent="0.25">
      <c r="A38" s="347" t="s">
        <v>425</v>
      </c>
      <c r="B38" s="547"/>
      <c r="C38" s="404"/>
      <c r="D38" s="389"/>
      <c r="E38" s="389"/>
      <c r="F38" s="389" t="s">
        <v>17</v>
      </c>
      <c r="G38" s="389" t="s">
        <v>17</v>
      </c>
      <c r="H38" s="506"/>
      <c r="I38" s="489"/>
      <c r="J38" s="489"/>
      <c r="M38" s="539"/>
      <c r="N38" s="540"/>
      <c r="O38" s="540"/>
      <c r="P38" s="540"/>
      <c r="Q38" s="540"/>
      <c r="R38" s="541" t="s">
        <v>437</v>
      </c>
      <c r="S38" s="401">
        <f>SUM(S33:S37)</f>
        <v>0</v>
      </c>
    </row>
    <row r="39" spans="1:19" ht="18" customHeight="1" thickBot="1" x14ac:dyDescent="0.25">
      <c r="A39" s="12" t="s">
        <v>233</v>
      </c>
      <c r="B39" s="521"/>
      <c r="C39" s="393">
        <f>SUM(C34:C38)</f>
        <v>0</v>
      </c>
      <c r="D39" s="393">
        <f>SUM(D34:D38)</f>
        <v>0</v>
      </c>
      <c r="E39" s="393">
        <f>SUM(E34:E38)</f>
        <v>0</v>
      </c>
      <c r="F39" s="410">
        <f>SUM(F34:F38)</f>
        <v>0</v>
      </c>
      <c r="G39" s="393">
        <f>SUM(G34:G38)</f>
        <v>0</v>
      </c>
      <c r="H39" s="506"/>
      <c r="I39" s="489"/>
      <c r="J39" s="489"/>
      <c r="M39" s="548"/>
      <c r="N39" s="549"/>
      <c r="O39" s="494"/>
      <c r="P39" s="494"/>
      <c r="Q39" s="550"/>
      <c r="R39" s="494"/>
      <c r="S39" s="551"/>
    </row>
    <row r="40" spans="1:19" ht="18" customHeight="1" thickBot="1" x14ac:dyDescent="0.25">
      <c r="A40" s="625" t="s">
        <v>19</v>
      </c>
      <c r="B40" s="620"/>
      <c r="C40" s="620"/>
      <c r="D40" s="620"/>
      <c r="E40" s="620"/>
      <c r="F40" s="620"/>
      <c r="G40" s="621"/>
      <c r="H40" s="509"/>
      <c r="I40" s="489"/>
      <c r="J40" s="489"/>
      <c r="M40" s="518" t="s">
        <v>440</v>
      </c>
      <c r="N40" s="519"/>
      <c r="O40" s="519"/>
      <c r="P40" s="519"/>
      <c r="Q40" s="519"/>
      <c r="R40" s="519"/>
      <c r="S40" s="520"/>
    </row>
    <row r="41" spans="1:19" ht="18" customHeight="1" thickBot="1" x14ac:dyDescent="0.25">
      <c r="A41" s="14" t="s">
        <v>20</v>
      </c>
      <c r="B41" s="510"/>
      <c r="C41" s="511"/>
      <c r="D41" s="390"/>
      <c r="E41" s="390"/>
      <c r="F41" s="390"/>
      <c r="G41" s="390"/>
      <c r="H41" s="506"/>
      <c r="I41" s="489"/>
      <c r="J41" s="489"/>
      <c r="M41" s="522" t="s">
        <v>435</v>
      </c>
      <c r="N41" s="523"/>
      <c r="O41" s="523"/>
      <c r="P41" s="523"/>
      <c r="Q41" s="523"/>
      <c r="R41" s="524"/>
      <c r="S41" s="525" t="s">
        <v>436</v>
      </c>
    </row>
    <row r="42" spans="1:19" ht="18" customHeight="1" x14ac:dyDescent="0.2">
      <c r="A42" s="13" t="s">
        <v>21</v>
      </c>
      <c r="B42" s="515"/>
      <c r="C42" s="404"/>
      <c r="D42" s="389"/>
      <c r="E42" s="389"/>
      <c r="F42" s="389"/>
      <c r="G42" s="389"/>
      <c r="H42" s="506"/>
      <c r="I42" s="489"/>
      <c r="J42" s="489"/>
      <c r="M42" s="526"/>
      <c r="N42" s="527"/>
      <c r="O42" s="527"/>
      <c r="P42" s="527"/>
      <c r="Q42" s="527"/>
      <c r="R42" s="528"/>
      <c r="S42" s="529"/>
    </row>
    <row r="43" spans="1:19" ht="18" customHeight="1" x14ac:dyDescent="0.2">
      <c r="A43" s="13" t="s">
        <v>22</v>
      </c>
      <c r="B43" s="515"/>
      <c r="C43" s="404"/>
      <c r="D43" s="389"/>
      <c r="E43" s="389"/>
      <c r="F43" s="389"/>
      <c r="G43" s="389"/>
      <c r="H43" s="506"/>
      <c r="I43" s="489"/>
      <c r="J43" s="489"/>
      <c r="M43" s="526"/>
      <c r="N43" s="527"/>
      <c r="O43" s="527"/>
      <c r="P43" s="527"/>
      <c r="Q43" s="527"/>
      <c r="R43" s="530"/>
      <c r="S43" s="529"/>
    </row>
    <row r="44" spans="1:19" ht="18" customHeight="1" x14ac:dyDescent="0.2">
      <c r="A44" s="13" t="s">
        <v>23</v>
      </c>
      <c r="B44" s="515"/>
      <c r="C44" s="404"/>
      <c r="D44" s="389"/>
      <c r="E44" s="389"/>
      <c r="F44" s="389"/>
      <c r="G44" s="389"/>
      <c r="H44" s="506"/>
      <c r="I44" s="489"/>
      <c r="J44" s="489"/>
      <c r="M44" s="526"/>
      <c r="N44" s="527"/>
      <c r="O44" s="527"/>
      <c r="P44" s="527"/>
      <c r="Q44" s="527"/>
      <c r="R44" s="530"/>
      <c r="S44" s="529"/>
    </row>
    <row r="45" spans="1:19" ht="18" customHeight="1" x14ac:dyDescent="0.2">
      <c r="A45" s="13" t="s">
        <v>24</v>
      </c>
      <c r="B45" s="515"/>
      <c r="C45" s="404"/>
      <c r="D45" s="389"/>
      <c r="E45" s="389"/>
      <c r="F45" s="389"/>
      <c r="G45" s="389"/>
      <c r="H45" s="506"/>
      <c r="I45" s="489"/>
      <c r="J45" s="489"/>
      <c r="M45" s="531"/>
      <c r="N45" s="532"/>
      <c r="O45" s="532"/>
      <c r="P45" s="532"/>
      <c r="Q45" s="532"/>
      <c r="R45" s="533"/>
      <c r="S45" s="534"/>
    </row>
    <row r="46" spans="1:19" ht="18" customHeight="1" thickBot="1" x14ac:dyDescent="0.25">
      <c r="A46" s="13" t="s">
        <v>25</v>
      </c>
      <c r="B46" s="515"/>
      <c r="C46" s="404"/>
      <c r="D46" s="389"/>
      <c r="E46" s="389"/>
      <c r="F46" s="389"/>
      <c r="G46" s="389"/>
      <c r="H46" s="506"/>
      <c r="I46" s="489"/>
      <c r="J46" s="489"/>
      <c r="M46" s="535"/>
      <c r="N46" s="536"/>
      <c r="O46" s="536"/>
      <c r="P46" s="536"/>
      <c r="Q46" s="536"/>
      <c r="R46" s="537"/>
      <c r="S46" s="538"/>
    </row>
    <row r="47" spans="1:19" ht="18" customHeight="1" thickBot="1" x14ac:dyDescent="0.25">
      <c r="A47" s="13" t="s">
        <v>26</v>
      </c>
      <c r="B47" s="515"/>
      <c r="C47" s="404"/>
      <c r="D47" s="389"/>
      <c r="E47" s="389"/>
      <c r="F47" s="389"/>
      <c r="G47" s="389"/>
      <c r="H47" s="506"/>
      <c r="I47" s="489"/>
      <c r="J47" s="489"/>
      <c r="M47" s="539"/>
      <c r="N47" s="540"/>
      <c r="O47" s="540"/>
      <c r="P47" s="540"/>
      <c r="Q47" s="540"/>
      <c r="R47" s="541" t="s">
        <v>437</v>
      </c>
      <c r="S47" s="401">
        <f>SUM(S42:S46)</f>
        <v>0</v>
      </c>
    </row>
    <row r="48" spans="1:19" ht="18" customHeight="1" x14ac:dyDescent="0.2">
      <c r="A48" s="13" t="s">
        <v>27</v>
      </c>
      <c r="B48" s="515"/>
      <c r="C48" s="404"/>
      <c r="D48" s="389"/>
      <c r="E48" s="389"/>
      <c r="F48" s="389"/>
      <c r="G48" s="389"/>
      <c r="H48" s="506"/>
      <c r="I48" s="489"/>
      <c r="J48" s="489"/>
      <c r="M48" s="551"/>
      <c r="N48" s="551"/>
      <c r="O48" s="551"/>
      <c r="P48" s="551"/>
      <c r="Q48" s="551"/>
      <c r="R48" s="551"/>
      <c r="S48" s="551"/>
    </row>
    <row r="49" spans="1:19" ht="18" customHeight="1" x14ac:dyDescent="0.2">
      <c r="A49" s="13" t="s">
        <v>28</v>
      </c>
      <c r="B49" s="515"/>
      <c r="C49" s="404"/>
      <c r="D49" s="389"/>
      <c r="E49" s="389"/>
      <c r="F49" s="389"/>
      <c r="G49" s="389"/>
      <c r="H49" s="506"/>
      <c r="I49" s="489"/>
      <c r="J49" s="489"/>
      <c r="M49" s="551"/>
      <c r="N49" s="551"/>
      <c r="O49" s="551"/>
      <c r="P49" s="551"/>
      <c r="Q49" s="551"/>
      <c r="R49" s="551"/>
      <c r="S49" s="551"/>
    </row>
    <row r="50" spans="1:19" ht="18" customHeight="1" x14ac:dyDescent="0.2">
      <c r="A50" s="13" t="s">
        <v>29</v>
      </c>
      <c r="B50" s="515"/>
      <c r="C50" s="404"/>
      <c r="D50" s="389"/>
      <c r="E50" s="389"/>
      <c r="F50" s="389"/>
      <c r="G50" s="389"/>
      <c r="H50" s="506"/>
      <c r="I50" s="489"/>
      <c r="J50" s="489"/>
      <c r="M50" s="551"/>
      <c r="N50" s="551"/>
      <c r="O50" s="551"/>
      <c r="P50" s="551"/>
      <c r="Q50" s="551"/>
      <c r="R50" s="551"/>
      <c r="S50" s="551"/>
    </row>
    <row r="51" spans="1:19" ht="18" customHeight="1" x14ac:dyDescent="0.2">
      <c r="A51" s="347" t="s">
        <v>426</v>
      </c>
      <c r="B51" s="517"/>
      <c r="C51" s="404"/>
      <c r="D51" s="389"/>
      <c r="E51" s="389"/>
      <c r="F51" s="389"/>
      <c r="G51" s="389"/>
      <c r="H51" s="506"/>
      <c r="I51" s="489"/>
      <c r="J51" s="489"/>
      <c r="M51" s="551"/>
      <c r="N51" s="551"/>
      <c r="O51" s="551"/>
      <c r="P51" s="551"/>
      <c r="Q51" s="551"/>
      <c r="R51" s="551"/>
      <c r="S51" s="551"/>
    </row>
    <row r="52" spans="1:19" ht="18" customHeight="1" x14ac:dyDescent="0.2">
      <c r="A52" s="13" t="s">
        <v>233</v>
      </c>
      <c r="B52" s="515"/>
      <c r="C52" s="395">
        <f>SUM(C41:C51)</f>
        <v>0</v>
      </c>
      <c r="D52" s="395">
        <f>SUM(D41:D51)</f>
        <v>0</v>
      </c>
      <c r="E52" s="395">
        <f>SUM(E41:E51)</f>
        <v>0</v>
      </c>
      <c r="F52" s="414">
        <f>SUM(F41:F51)</f>
        <v>0</v>
      </c>
      <c r="G52" s="395">
        <f>SUM(G41:H51)</f>
        <v>0</v>
      </c>
      <c r="H52" s="506"/>
      <c r="I52" s="489"/>
      <c r="J52" s="489"/>
      <c r="M52" s="551"/>
      <c r="N52" s="551"/>
      <c r="O52" s="551"/>
      <c r="P52" s="551"/>
      <c r="Q52" s="551"/>
      <c r="R52" s="551"/>
      <c r="S52" s="551"/>
    </row>
    <row r="53" spans="1:19" ht="18" customHeight="1" x14ac:dyDescent="0.25">
      <c r="A53" s="546"/>
      <c r="B53" s="498"/>
      <c r="C53" s="552"/>
      <c r="D53" s="553" t="s">
        <v>269</v>
      </c>
      <c r="E53" s="552"/>
      <c r="F53" s="218"/>
      <c r="G53" s="218"/>
      <c r="H53" s="506"/>
      <c r="I53" s="489"/>
      <c r="J53" s="489"/>
      <c r="M53" s="551"/>
      <c r="N53" s="551"/>
      <c r="O53" s="551"/>
      <c r="P53" s="551"/>
      <c r="Q53" s="551"/>
      <c r="R53" s="551"/>
      <c r="S53" s="551"/>
    </row>
    <row r="54" spans="1:19" ht="18" customHeight="1" x14ac:dyDescent="0.2">
      <c r="A54" s="554" t="s">
        <v>35</v>
      </c>
      <c r="B54" s="498"/>
      <c r="C54" s="552"/>
      <c r="D54" s="555" t="s">
        <v>240</v>
      </c>
      <c r="E54" s="556" t="s">
        <v>245</v>
      </c>
      <c r="F54" s="218"/>
      <c r="G54" s="218"/>
      <c r="H54" s="506"/>
      <c r="I54" s="489"/>
      <c r="J54" s="489"/>
      <c r="M54" s="551"/>
      <c r="N54" s="551"/>
      <c r="O54" s="551"/>
      <c r="P54" s="551"/>
      <c r="Q54" s="551"/>
      <c r="R54" s="551"/>
      <c r="S54" s="551"/>
    </row>
    <row r="55" spans="1:19" ht="18" customHeight="1" x14ac:dyDescent="0.2">
      <c r="A55" s="557" t="s">
        <v>236</v>
      </c>
      <c r="B55" s="556" t="s">
        <v>237</v>
      </c>
      <c r="D55" s="555" t="s">
        <v>241</v>
      </c>
      <c r="E55" s="556" t="s">
        <v>246</v>
      </c>
      <c r="F55" s="218"/>
      <c r="G55" s="218"/>
      <c r="H55" s="506"/>
      <c r="I55" s="489"/>
      <c r="J55" s="489"/>
      <c r="M55" s="551"/>
      <c r="N55" s="551"/>
      <c r="O55" s="551"/>
      <c r="P55" s="551"/>
      <c r="Q55" s="551"/>
      <c r="R55" s="551"/>
      <c r="S55" s="551"/>
    </row>
    <row r="56" spans="1:19" ht="18" customHeight="1" x14ac:dyDescent="0.2">
      <c r="A56" s="557" t="s">
        <v>238</v>
      </c>
      <c r="B56" s="556" t="s">
        <v>243</v>
      </c>
      <c r="D56" s="555" t="s">
        <v>242</v>
      </c>
      <c r="E56" s="556" t="s">
        <v>247</v>
      </c>
      <c r="F56" s="218"/>
      <c r="G56" s="218"/>
      <c r="H56" s="506"/>
      <c r="I56" s="489"/>
      <c r="J56" s="489"/>
      <c r="M56" s="551"/>
      <c r="N56" s="551"/>
      <c r="O56" s="551"/>
      <c r="P56" s="551"/>
      <c r="Q56" s="551"/>
      <c r="R56" s="551"/>
      <c r="S56" s="551"/>
    </row>
    <row r="57" spans="1:19" ht="18" customHeight="1" x14ac:dyDescent="0.2">
      <c r="A57" s="557" t="s">
        <v>239</v>
      </c>
      <c r="B57" s="556" t="s">
        <v>244</v>
      </c>
      <c r="D57" s="555" t="s">
        <v>267</v>
      </c>
      <c r="E57" s="556" t="s">
        <v>268</v>
      </c>
      <c r="F57" s="218"/>
      <c r="G57" s="218"/>
      <c r="H57" s="506"/>
      <c r="I57" s="558" t="s">
        <v>271</v>
      </c>
      <c r="J57" s="558" t="s">
        <v>271</v>
      </c>
      <c r="M57" s="551"/>
      <c r="N57" s="551"/>
      <c r="O57" s="551"/>
      <c r="P57" s="551"/>
      <c r="Q57" s="551"/>
      <c r="R57" s="551"/>
      <c r="S57" s="551"/>
    </row>
    <row r="58" spans="1:19" ht="18" customHeight="1" thickBot="1" x14ac:dyDescent="0.25">
      <c r="A58" s="626" t="s">
        <v>30</v>
      </c>
      <c r="B58" s="627"/>
      <c r="C58" s="627"/>
      <c r="D58" s="627"/>
      <c r="E58" s="627"/>
      <c r="F58" s="627"/>
      <c r="G58" s="628"/>
      <c r="H58" s="509"/>
      <c r="I58" s="489"/>
      <c r="J58" s="489"/>
      <c r="M58" s="551"/>
      <c r="N58" s="551"/>
      <c r="O58" s="551"/>
      <c r="P58" s="551"/>
      <c r="Q58" s="551"/>
      <c r="R58" s="551"/>
      <c r="S58" s="551"/>
    </row>
    <row r="59" spans="1:19" ht="18" customHeight="1" thickBot="1" x14ac:dyDescent="0.25">
      <c r="A59" s="14" t="s">
        <v>31</v>
      </c>
      <c r="B59" s="405"/>
      <c r="C59" s="511">
        <f>+D59+E59</f>
        <v>0</v>
      </c>
      <c r="D59" s="390"/>
      <c r="E59" s="390"/>
      <c r="F59" s="397"/>
      <c r="G59" s="397"/>
      <c r="H59" s="506"/>
      <c r="I59" s="489"/>
      <c r="J59" s="489"/>
      <c r="M59" s="551"/>
      <c r="N59" s="551"/>
      <c r="O59" s="551"/>
      <c r="P59" s="551"/>
      <c r="Q59" s="551"/>
      <c r="R59" s="551"/>
      <c r="S59" s="551"/>
    </row>
    <row r="60" spans="1:19" ht="18" customHeight="1" thickBot="1" x14ac:dyDescent="0.25">
      <c r="A60" s="13" t="s">
        <v>32</v>
      </c>
      <c r="B60" s="406"/>
      <c r="C60" s="404">
        <f>+D60+E60</f>
        <v>0</v>
      </c>
      <c r="D60" s="389"/>
      <c r="E60" s="389"/>
      <c r="F60" s="396"/>
      <c r="G60" s="396"/>
      <c r="H60" s="506"/>
      <c r="I60" s="489"/>
      <c r="J60" s="489"/>
      <c r="M60" s="518" t="s">
        <v>441</v>
      </c>
      <c r="N60" s="519"/>
      <c r="O60" s="519"/>
      <c r="P60" s="519"/>
      <c r="Q60" s="519"/>
      <c r="R60" s="519"/>
      <c r="S60" s="520"/>
    </row>
    <row r="61" spans="1:19" ht="18" customHeight="1" thickBot="1" x14ac:dyDescent="0.25">
      <c r="A61" s="13" t="s">
        <v>24</v>
      </c>
      <c r="B61" s="406"/>
      <c r="C61" s="404"/>
      <c r="D61" s="389"/>
      <c r="E61" s="389"/>
      <c r="F61" s="396"/>
      <c r="G61" s="396"/>
      <c r="H61" s="506"/>
      <c r="I61" s="489"/>
      <c r="J61" s="489"/>
      <c r="M61" s="522" t="s">
        <v>435</v>
      </c>
      <c r="N61" s="523"/>
      <c r="O61" s="523"/>
      <c r="P61" s="523"/>
      <c r="Q61" s="523"/>
      <c r="R61" s="524"/>
      <c r="S61" s="525" t="s">
        <v>436</v>
      </c>
    </row>
    <row r="62" spans="1:19" ht="18" customHeight="1" x14ac:dyDescent="0.2">
      <c r="A62" s="13" t="s">
        <v>25</v>
      </c>
      <c r="B62" s="406"/>
      <c r="C62" s="404"/>
      <c r="D62" s="389"/>
      <c r="E62" s="389"/>
      <c r="F62" s="396"/>
      <c r="G62" s="396"/>
      <c r="H62" s="506"/>
      <c r="I62" s="489"/>
      <c r="J62" s="489"/>
      <c r="M62" s="526"/>
      <c r="N62" s="527"/>
      <c r="O62" s="527"/>
      <c r="P62" s="527"/>
      <c r="Q62" s="527"/>
      <c r="R62" s="528"/>
      <c r="S62" s="529"/>
    </row>
    <row r="63" spans="1:19" ht="18" customHeight="1" x14ac:dyDescent="0.2">
      <c r="A63" s="13" t="s">
        <v>27</v>
      </c>
      <c r="B63" s="406"/>
      <c r="C63" s="404"/>
      <c r="D63" s="389"/>
      <c r="E63" s="389"/>
      <c r="F63" s="396"/>
      <c r="G63" s="396"/>
      <c r="H63" s="506"/>
      <c r="I63" s="489"/>
      <c r="J63" s="489"/>
      <c r="M63" s="526"/>
      <c r="N63" s="527"/>
      <c r="O63" s="527"/>
      <c r="P63" s="527"/>
      <c r="Q63" s="527"/>
      <c r="R63" s="530"/>
      <c r="S63" s="529"/>
    </row>
    <row r="64" spans="1:19" ht="18" customHeight="1" x14ac:dyDescent="0.2">
      <c r="A64" s="13" t="s">
        <v>28</v>
      </c>
      <c r="B64" s="406"/>
      <c r="C64" s="404"/>
      <c r="D64" s="389"/>
      <c r="E64" s="389"/>
      <c r="F64" s="396"/>
      <c r="G64" s="396"/>
      <c r="H64" s="506"/>
      <c r="I64" s="489"/>
      <c r="J64" s="489"/>
      <c r="M64" s="526"/>
      <c r="N64" s="527"/>
      <c r="O64" s="527"/>
      <c r="P64" s="527"/>
      <c r="Q64" s="527"/>
      <c r="R64" s="530"/>
      <c r="S64" s="529"/>
    </row>
    <row r="65" spans="1:19" ht="18" customHeight="1" x14ac:dyDescent="0.2">
      <c r="A65" s="13" t="s">
        <v>427</v>
      </c>
      <c r="B65" s="406"/>
      <c r="C65" s="404"/>
      <c r="D65" s="389"/>
      <c r="E65" s="389"/>
      <c r="F65" s="396"/>
      <c r="G65" s="396"/>
      <c r="H65" s="506"/>
      <c r="I65" s="489"/>
      <c r="J65" s="489"/>
      <c r="M65" s="531"/>
      <c r="N65" s="532"/>
      <c r="O65" s="532"/>
      <c r="P65" s="532"/>
      <c r="Q65" s="532"/>
      <c r="R65" s="533"/>
      <c r="S65" s="534"/>
    </row>
    <row r="66" spans="1:19" ht="18" customHeight="1" thickBot="1" x14ac:dyDescent="0.25">
      <c r="A66" s="415" t="s">
        <v>135</v>
      </c>
      <c r="B66" s="406"/>
      <c r="C66" s="404"/>
      <c r="D66" s="389"/>
      <c r="E66" s="389"/>
      <c r="F66" s="396"/>
      <c r="G66" s="396"/>
      <c r="H66" s="506"/>
      <c r="I66" s="489"/>
      <c r="J66" s="489"/>
      <c r="M66" s="535"/>
      <c r="N66" s="536"/>
      <c r="O66" s="536"/>
      <c r="P66" s="536"/>
      <c r="Q66" s="536"/>
      <c r="R66" s="537"/>
      <c r="S66" s="538"/>
    </row>
    <row r="67" spans="1:19" ht="18" customHeight="1" thickBot="1" x14ac:dyDescent="0.25">
      <c r="A67" s="415" t="s">
        <v>33</v>
      </c>
      <c r="B67" s="406"/>
      <c r="C67" s="404"/>
      <c r="D67" s="389"/>
      <c r="E67" s="389"/>
      <c r="F67" s="396"/>
      <c r="G67" s="396"/>
      <c r="H67" s="506"/>
      <c r="I67" s="489"/>
      <c r="J67" s="489"/>
      <c r="M67" s="539"/>
      <c r="N67" s="540"/>
      <c r="O67" s="540"/>
      <c r="P67" s="540"/>
      <c r="Q67" s="540"/>
      <c r="R67" s="541" t="s">
        <v>437</v>
      </c>
      <c r="S67" s="401">
        <f>SUM(S62:S66)</f>
        <v>0</v>
      </c>
    </row>
    <row r="68" spans="1:19" ht="18" customHeight="1" thickBot="1" x14ac:dyDescent="0.25">
      <c r="A68" s="416" t="s">
        <v>428</v>
      </c>
      <c r="B68" s="408"/>
      <c r="C68" s="404">
        <f>+D68+E68</f>
        <v>0</v>
      </c>
      <c r="D68" s="389"/>
      <c r="E68" s="389"/>
      <c r="F68" s="396"/>
      <c r="G68" s="396"/>
      <c r="H68" s="506"/>
      <c r="I68" s="489"/>
      <c r="J68" s="489"/>
      <c r="M68" s="551"/>
      <c r="N68" s="551"/>
      <c r="O68" s="551"/>
      <c r="P68" s="551"/>
      <c r="Q68" s="551"/>
      <c r="R68" s="551"/>
      <c r="S68" s="551"/>
    </row>
    <row r="69" spans="1:19" ht="18" customHeight="1" thickBot="1" x14ac:dyDescent="0.25">
      <c r="A69" s="417" t="s">
        <v>233</v>
      </c>
      <c r="B69" s="409"/>
      <c r="C69" s="393">
        <f>SUM(C59:C68)</f>
        <v>0</v>
      </c>
      <c r="D69" s="393">
        <f>SUM(D59:D68)</f>
        <v>0</v>
      </c>
      <c r="E69" s="393">
        <f>SUM(E59:E68)</f>
        <v>0</v>
      </c>
      <c r="F69" s="418"/>
      <c r="G69" s="418"/>
      <c r="H69" s="506"/>
      <c r="I69" s="489"/>
      <c r="J69" s="489"/>
      <c r="M69" s="518" t="s">
        <v>442</v>
      </c>
      <c r="N69" s="519"/>
      <c r="O69" s="519"/>
      <c r="P69" s="519"/>
      <c r="Q69" s="519"/>
      <c r="R69" s="519"/>
      <c r="S69" s="520"/>
    </row>
    <row r="70" spans="1:19" ht="18" customHeight="1" thickBot="1" x14ac:dyDescent="0.25">
      <c r="A70" s="619" t="s">
        <v>141</v>
      </c>
      <c r="B70" s="620"/>
      <c r="C70" s="620"/>
      <c r="D70" s="620"/>
      <c r="E70" s="620"/>
      <c r="F70" s="620"/>
      <c r="G70" s="621"/>
      <c r="H70" s="509"/>
      <c r="I70" s="489"/>
      <c r="J70" s="489"/>
      <c r="M70" s="522" t="s">
        <v>435</v>
      </c>
      <c r="N70" s="523"/>
      <c r="O70" s="523"/>
      <c r="P70" s="523"/>
      <c r="Q70" s="523"/>
      <c r="R70" s="524"/>
      <c r="S70" s="525" t="s">
        <v>436</v>
      </c>
    </row>
    <row r="71" spans="1:19" ht="18" customHeight="1" x14ac:dyDescent="0.2">
      <c r="A71" s="14" t="s">
        <v>136</v>
      </c>
      <c r="B71" s="405"/>
      <c r="C71" s="511"/>
      <c r="D71" s="390"/>
      <c r="E71" s="390"/>
      <c r="F71" s="390"/>
      <c r="G71" s="390"/>
      <c r="H71" s="506"/>
      <c r="I71" s="489"/>
      <c r="J71" s="489"/>
      <c r="M71" s="526"/>
      <c r="N71" s="527"/>
      <c r="O71" s="527"/>
      <c r="P71" s="527"/>
      <c r="Q71" s="527"/>
      <c r="R71" s="528"/>
      <c r="S71" s="529"/>
    </row>
    <row r="72" spans="1:19" ht="18" customHeight="1" x14ac:dyDescent="0.2">
      <c r="A72" s="13" t="s">
        <v>137</v>
      </c>
      <c r="B72" s="406"/>
      <c r="C72" s="404"/>
      <c r="D72" s="389"/>
      <c r="E72" s="389"/>
      <c r="F72" s="389"/>
      <c r="G72" s="389"/>
      <c r="H72" s="506"/>
      <c r="I72" s="489"/>
      <c r="J72" s="489"/>
      <c r="M72" s="526"/>
      <c r="N72" s="527"/>
      <c r="O72" s="527"/>
      <c r="P72" s="527"/>
      <c r="Q72" s="527"/>
      <c r="R72" s="530"/>
      <c r="S72" s="529"/>
    </row>
    <row r="73" spans="1:19" ht="18" customHeight="1" x14ac:dyDescent="0.2">
      <c r="A73" s="13" t="s">
        <v>138</v>
      </c>
      <c r="B73" s="406"/>
      <c r="C73" s="404"/>
      <c r="D73" s="389"/>
      <c r="E73" s="389"/>
      <c r="F73" s="396" t="s">
        <v>17</v>
      </c>
      <c r="G73" s="396" t="s">
        <v>17</v>
      </c>
      <c r="H73" s="506"/>
      <c r="I73" s="489"/>
      <c r="J73" s="489"/>
      <c r="M73" s="526"/>
      <c r="N73" s="527"/>
      <c r="O73" s="527"/>
      <c r="P73" s="527"/>
      <c r="Q73" s="527"/>
      <c r="R73" s="530"/>
      <c r="S73" s="529"/>
    </row>
    <row r="74" spans="1:19" ht="18" customHeight="1" x14ac:dyDescent="0.2">
      <c r="A74" s="13" t="s">
        <v>68</v>
      </c>
      <c r="B74" s="406"/>
      <c r="C74" s="404"/>
      <c r="D74" s="389"/>
      <c r="E74" s="389"/>
      <c r="F74" s="389"/>
      <c r="G74" s="389"/>
      <c r="H74" s="506"/>
      <c r="I74" s="489"/>
      <c r="J74" s="489"/>
      <c r="M74" s="531"/>
      <c r="N74" s="532"/>
      <c r="O74" s="532"/>
      <c r="P74" s="532"/>
      <c r="Q74" s="532"/>
      <c r="R74" s="533"/>
      <c r="S74" s="534"/>
    </row>
    <row r="75" spans="1:19" ht="18" customHeight="1" thickBot="1" x14ac:dyDescent="0.25">
      <c r="A75" s="13" t="s">
        <v>429</v>
      </c>
      <c r="B75" s="406"/>
      <c r="C75" s="404"/>
      <c r="D75" s="389"/>
      <c r="E75" s="389"/>
      <c r="F75" s="422"/>
      <c r="G75" s="422"/>
      <c r="H75" s="506"/>
      <c r="I75" s="489"/>
      <c r="J75" s="489"/>
      <c r="M75" s="535"/>
      <c r="N75" s="536"/>
      <c r="O75" s="536"/>
      <c r="P75" s="536"/>
      <c r="Q75" s="536"/>
      <c r="R75" s="537"/>
      <c r="S75" s="538"/>
    </row>
    <row r="76" spans="1:19" ht="18" customHeight="1" thickBot="1" x14ac:dyDescent="0.25">
      <c r="A76" s="13" t="s">
        <v>140</v>
      </c>
      <c r="B76" s="406"/>
      <c r="C76" s="404"/>
      <c r="D76" s="389"/>
      <c r="E76" s="389"/>
      <c r="F76" s="422"/>
      <c r="G76" s="422"/>
      <c r="H76" s="506"/>
      <c r="I76" s="489"/>
      <c r="J76" s="489"/>
      <c r="M76" s="539"/>
      <c r="N76" s="540"/>
      <c r="O76" s="540"/>
      <c r="P76" s="540"/>
      <c r="Q76" s="540"/>
      <c r="R76" s="541" t="s">
        <v>437</v>
      </c>
      <c r="S76" s="401">
        <f>SUM(S71:S75)</f>
        <v>0</v>
      </c>
    </row>
    <row r="77" spans="1:19" ht="18" customHeight="1" thickBot="1" x14ac:dyDescent="0.25">
      <c r="A77" s="419" t="s">
        <v>430</v>
      </c>
      <c r="B77" s="420"/>
      <c r="C77" s="404">
        <f>+D77+E77</f>
        <v>0</v>
      </c>
      <c r="D77" s="389"/>
      <c r="E77" s="389"/>
      <c r="F77" s="389" t="s">
        <v>17</v>
      </c>
      <c r="G77" s="389" t="s">
        <v>17</v>
      </c>
      <c r="H77" s="506"/>
      <c r="I77" s="489"/>
      <c r="J77" s="489"/>
      <c r="M77" s="551"/>
      <c r="N77" s="551"/>
      <c r="O77" s="551"/>
      <c r="P77" s="551"/>
      <c r="Q77" s="551"/>
      <c r="R77" s="551"/>
      <c r="S77" s="551"/>
    </row>
    <row r="78" spans="1:19" ht="18" customHeight="1" thickBot="1" x14ac:dyDescent="0.25">
      <c r="A78" s="417" t="s">
        <v>233</v>
      </c>
      <c r="B78" s="421"/>
      <c r="C78" s="393">
        <f>SUM(C71:C77)</f>
        <v>0</v>
      </c>
      <c r="D78" s="393">
        <f>SUM(D71:D77)</f>
        <v>0</v>
      </c>
      <c r="E78" s="393">
        <f>SUM(E71:E77)</f>
        <v>0</v>
      </c>
      <c r="F78" s="410">
        <f>SUM(F71:F77)-F73-F75-F76</f>
        <v>0</v>
      </c>
      <c r="G78" s="393">
        <f>SUM(G71:G77)-G73-G75-G76</f>
        <v>0</v>
      </c>
      <c r="H78" s="506"/>
      <c r="I78" s="489"/>
      <c r="J78" s="489"/>
      <c r="M78" s="518" t="s">
        <v>443</v>
      </c>
      <c r="N78" s="519"/>
      <c r="O78" s="519"/>
      <c r="P78" s="519"/>
      <c r="Q78" s="519"/>
      <c r="R78" s="519"/>
      <c r="S78" s="520"/>
    </row>
    <row r="79" spans="1:19" ht="18" customHeight="1" thickBot="1" x14ac:dyDescent="0.25">
      <c r="A79" s="619" t="s">
        <v>142</v>
      </c>
      <c r="B79" s="620"/>
      <c r="C79" s="620"/>
      <c r="D79" s="620"/>
      <c r="E79" s="620"/>
      <c r="F79" s="620"/>
      <c r="G79" s="621"/>
      <c r="H79" s="506"/>
      <c r="I79" s="489"/>
      <c r="J79" s="489"/>
      <c r="M79" s="522" t="s">
        <v>435</v>
      </c>
      <c r="N79" s="523"/>
      <c r="O79" s="523"/>
      <c r="P79" s="523"/>
      <c r="Q79" s="523"/>
      <c r="R79" s="524"/>
      <c r="S79" s="525" t="s">
        <v>436</v>
      </c>
    </row>
    <row r="80" spans="1:19" ht="18" customHeight="1" x14ac:dyDescent="0.2">
      <c r="A80" s="14" t="s">
        <v>143</v>
      </c>
      <c r="B80" s="405"/>
      <c r="C80" s="511"/>
      <c r="D80" s="390"/>
      <c r="E80" s="390"/>
      <c r="F80" s="397" t="s">
        <v>17</v>
      </c>
      <c r="G80" s="397" t="s">
        <v>17</v>
      </c>
      <c r="H80" s="506"/>
      <c r="I80" s="489"/>
      <c r="J80" s="489"/>
      <c r="M80" s="526"/>
      <c r="N80" s="527"/>
      <c r="O80" s="527"/>
      <c r="P80" s="527"/>
      <c r="Q80" s="527"/>
      <c r="R80" s="528"/>
      <c r="S80" s="529"/>
    </row>
    <row r="81" spans="1:19" ht="18" customHeight="1" x14ac:dyDescent="0.2">
      <c r="A81" s="13" t="s">
        <v>144</v>
      </c>
      <c r="B81" s="406"/>
      <c r="C81" s="404"/>
      <c r="D81" s="389"/>
      <c r="E81" s="389"/>
      <c r="F81" s="396" t="s">
        <v>17</v>
      </c>
      <c r="G81" s="396" t="s">
        <v>17</v>
      </c>
      <c r="H81" s="506"/>
      <c r="I81" s="489"/>
      <c r="J81" s="489"/>
      <c r="M81" s="526"/>
      <c r="N81" s="527"/>
      <c r="O81" s="527"/>
      <c r="P81" s="527"/>
      <c r="Q81" s="527"/>
      <c r="R81" s="530"/>
      <c r="S81" s="529"/>
    </row>
    <row r="82" spans="1:19" ht="18" customHeight="1" x14ac:dyDescent="0.2">
      <c r="A82" s="423" t="s">
        <v>145</v>
      </c>
      <c r="B82" s="424"/>
      <c r="C82" s="404"/>
      <c r="D82" s="389"/>
      <c r="E82" s="389"/>
      <c r="F82" s="396" t="s">
        <v>17</v>
      </c>
      <c r="G82" s="396" t="s">
        <v>17</v>
      </c>
      <c r="H82" s="506"/>
      <c r="I82" s="489"/>
      <c r="J82" s="489"/>
      <c r="M82" s="526"/>
      <c r="N82" s="527"/>
      <c r="O82" s="527"/>
      <c r="P82" s="527"/>
      <c r="Q82" s="527"/>
      <c r="R82" s="530"/>
      <c r="S82" s="529"/>
    </row>
    <row r="83" spans="1:19" ht="18" customHeight="1" x14ac:dyDescent="0.2">
      <c r="A83" s="425" t="s">
        <v>431</v>
      </c>
      <c r="B83" s="413"/>
      <c r="C83" s="404">
        <f>+D83+E83</f>
        <v>0</v>
      </c>
      <c r="D83" s="389"/>
      <c r="E83" s="389"/>
      <c r="F83" s="396" t="s">
        <v>17</v>
      </c>
      <c r="G83" s="396" t="s">
        <v>17</v>
      </c>
      <c r="H83" s="506"/>
      <c r="I83" s="489"/>
      <c r="J83" s="489"/>
      <c r="M83" s="531"/>
      <c r="N83" s="532"/>
      <c r="O83" s="532"/>
      <c r="P83" s="532"/>
      <c r="Q83" s="532"/>
      <c r="R83" s="533"/>
      <c r="S83" s="534"/>
    </row>
    <row r="84" spans="1:19" ht="18" customHeight="1" thickBot="1" x14ac:dyDescent="0.25">
      <c r="A84" s="426" t="s">
        <v>233</v>
      </c>
      <c r="B84" s="427"/>
      <c r="C84" s="398">
        <f>SUM(C80:C83)</f>
        <v>0</v>
      </c>
      <c r="D84" s="398">
        <f>SUM(D80:D83)</f>
        <v>0</v>
      </c>
      <c r="E84" s="398">
        <f>SUM(E80:E83)</f>
        <v>0</v>
      </c>
      <c r="F84" s="399"/>
      <c r="G84" s="399"/>
      <c r="H84" s="506"/>
      <c r="I84" s="489"/>
      <c r="J84" s="489"/>
      <c r="M84" s="535"/>
      <c r="N84" s="536"/>
      <c r="O84" s="536"/>
      <c r="P84" s="536"/>
      <c r="Q84" s="536"/>
      <c r="R84" s="537"/>
      <c r="S84" s="538"/>
    </row>
    <row r="85" spans="1:19" ht="18" customHeight="1" thickBot="1" x14ac:dyDescent="0.25">
      <c r="A85" s="636" t="s">
        <v>415</v>
      </c>
      <c r="B85" s="637"/>
      <c r="C85" s="395">
        <f>C14+C22+C32+C39+C52+C69+C78+C84</f>
        <v>0</v>
      </c>
      <c r="D85" s="395">
        <f>D14+D22+D32+D39+D52+D69+D78+D84</f>
        <v>0</v>
      </c>
      <c r="E85" s="395">
        <f>E14+E22+E32+E39+E52+E69+E78+E84</f>
        <v>0</v>
      </c>
      <c r="F85" s="395">
        <f>F14+F22+F32+F39+F52+F69+F78+F84</f>
        <v>0</v>
      </c>
      <c r="G85" s="395">
        <f>G14+G22+G32+G39+G52+G69+G78+G84</f>
        <v>0</v>
      </c>
      <c r="H85" s="506"/>
      <c r="I85" s="489"/>
      <c r="J85" s="489"/>
      <c r="M85" s="539"/>
      <c r="N85" s="540"/>
      <c r="O85" s="540"/>
      <c r="P85" s="540"/>
      <c r="Q85" s="540"/>
      <c r="R85" s="541" t="s">
        <v>437</v>
      </c>
      <c r="S85" s="401">
        <f>SUM(S80:S84)</f>
        <v>0</v>
      </c>
    </row>
    <row r="86" spans="1:19" ht="18" customHeight="1" thickBot="1" x14ac:dyDescent="0.25">
      <c r="A86" s="619" t="s">
        <v>201</v>
      </c>
      <c r="B86" s="620"/>
      <c r="C86" s="620"/>
      <c r="D86" s="620"/>
      <c r="E86" s="620"/>
      <c r="F86" s="620"/>
      <c r="G86" s="621"/>
      <c r="H86" s="506"/>
      <c r="I86" s="489"/>
      <c r="J86" s="489"/>
      <c r="M86" s="551"/>
      <c r="N86" s="551"/>
      <c r="O86" s="551"/>
      <c r="P86" s="551"/>
      <c r="Q86" s="551"/>
      <c r="R86" s="551"/>
      <c r="S86" s="551"/>
    </row>
    <row r="87" spans="1:19" ht="18" customHeight="1" thickBot="1" x14ac:dyDescent="0.25">
      <c r="A87" s="14" t="s">
        <v>139</v>
      </c>
      <c r="B87" s="405"/>
      <c r="C87" s="511"/>
      <c r="D87" s="390"/>
      <c r="E87" s="390"/>
      <c r="F87" s="397" t="s">
        <v>17</v>
      </c>
      <c r="G87" s="397" t="s">
        <v>17</v>
      </c>
      <c r="H87" s="506"/>
      <c r="I87" s="489"/>
      <c r="J87" s="489"/>
      <c r="M87" s="518" t="s">
        <v>444</v>
      </c>
      <c r="N87" s="519"/>
      <c r="O87" s="519"/>
      <c r="P87" s="519"/>
      <c r="Q87" s="519"/>
      <c r="R87" s="519"/>
      <c r="S87" s="520"/>
    </row>
    <row r="88" spans="1:19" ht="18" customHeight="1" thickBot="1" x14ac:dyDescent="0.25">
      <c r="A88" s="428" t="s">
        <v>349</v>
      </c>
      <c r="B88" s="424"/>
      <c r="C88" s="404"/>
      <c r="D88" s="389"/>
      <c r="E88" s="389"/>
      <c r="F88" s="396" t="s">
        <v>17</v>
      </c>
      <c r="G88" s="396" t="s">
        <v>17</v>
      </c>
      <c r="H88" s="506"/>
      <c r="I88" s="489"/>
      <c r="J88" s="489"/>
      <c r="M88" s="522" t="s">
        <v>435</v>
      </c>
      <c r="N88" s="523"/>
      <c r="O88" s="523"/>
      <c r="P88" s="523"/>
      <c r="Q88" s="523"/>
      <c r="R88" s="524"/>
      <c r="S88" s="525" t="s">
        <v>436</v>
      </c>
    </row>
    <row r="89" spans="1:19" ht="18" customHeight="1" x14ac:dyDescent="0.2">
      <c r="A89" s="423" t="s">
        <v>146</v>
      </c>
      <c r="B89" s="424"/>
      <c r="C89" s="404"/>
      <c r="D89" s="389"/>
      <c r="E89" s="389"/>
      <c r="F89" s="396" t="s">
        <v>17</v>
      </c>
      <c r="G89" s="396" t="s">
        <v>17</v>
      </c>
      <c r="H89" s="506"/>
      <c r="I89" s="489"/>
      <c r="J89" s="489"/>
      <c r="M89" s="526"/>
      <c r="N89" s="527"/>
      <c r="O89" s="527"/>
      <c r="P89" s="527"/>
      <c r="Q89" s="527"/>
      <c r="R89" s="528"/>
      <c r="S89" s="529"/>
    </row>
    <row r="90" spans="1:19" ht="18" customHeight="1" x14ac:dyDescent="0.2">
      <c r="A90" s="423" t="s">
        <v>147</v>
      </c>
      <c r="B90" s="424"/>
      <c r="C90" s="404"/>
      <c r="D90" s="389"/>
      <c r="E90" s="389"/>
      <c r="F90" s="396" t="s">
        <v>17</v>
      </c>
      <c r="G90" s="396" t="s">
        <v>17</v>
      </c>
      <c r="H90" s="506"/>
      <c r="I90" s="489"/>
      <c r="J90" s="489"/>
      <c r="M90" s="526"/>
      <c r="N90" s="527"/>
      <c r="O90" s="527"/>
      <c r="P90" s="527"/>
      <c r="Q90" s="527"/>
      <c r="R90" s="530"/>
      <c r="S90" s="529"/>
    </row>
    <row r="91" spans="1:19" ht="18" customHeight="1" x14ac:dyDescent="0.2">
      <c r="A91" s="347" t="s">
        <v>432</v>
      </c>
      <c r="B91" s="408"/>
      <c r="C91" s="404"/>
      <c r="D91" s="389"/>
      <c r="E91" s="389"/>
      <c r="F91" s="396"/>
      <c r="G91" s="396"/>
      <c r="H91" s="506"/>
      <c r="I91" s="489"/>
      <c r="J91" s="489"/>
      <c r="M91" s="526"/>
      <c r="N91" s="527"/>
      <c r="O91" s="527"/>
      <c r="P91" s="527"/>
      <c r="Q91" s="527"/>
      <c r="R91" s="530"/>
      <c r="S91" s="529"/>
    </row>
    <row r="92" spans="1:19" ht="18" customHeight="1" thickBot="1" x14ac:dyDescent="0.25">
      <c r="A92" s="13" t="s">
        <v>233</v>
      </c>
      <c r="B92" s="406"/>
      <c r="C92" s="395">
        <f>SUM(C87:C91)</f>
        <v>0</v>
      </c>
      <c r="D92" s="395">
        <f>SUM(D87:D91)</f>
        <v>0</v>
      </c>
      <c r="E92" s="395">
        <f>SUM(E87:E91)</f>
        <v>0</v>
      </c>
      <c r="F92" s="400">
        <f>+G92+H92</f>
        <v>0</v>
      </c>
      <c r="G92" s="400">
        <f>+H92+I92</f>
        <v>0</v>
      </c>
      <c r="H92" s="506"/>
      <c r="I92" s="489"/>
      <c r="J92" s="489"/>
      <c r="M92" s="531"/>
      <c r="N92" s="532"/>
      <c r="O92" s="532"/>
      <c r="P92" s="532"/>
      <c r="Q92" s="532"/>
      <c r="R92" s="533"/>
      <c r="S92" s="534"/>
    </row>
    <row r="93" spans="1:19" ht="18" customHeight="1" thickBot="1" x14ac:dyDescent="0.25">
      <c r="A93" s="622" t="s">
        <v>375</v>
      </c>
      <c r="B93" s="623"/>
      <c r="C93" s="623"/>
      <c r="D93" s="623"/>
      <c r="E93" s="623"/>
      <c r="F93" s="623"/>
      <c r="G93" s="624"/>
      <c r="H93" s="509"/>
      <c r="I93" s="489"/>
      <c r="J93" s="489"/>
      <c r="M93" s="535"/>
      <c r="N93" s="536"/>
      <c r="O93" s="536"/>
      <c r="P93" s="536"/>
      <c r="Q93" s="536"/>
      <c r="R93" s="537"/>
      <c r="S93" s="538"/>
    </row>
    <row r="94" spans="1:19" ht="18" customHeight="1" thickBot="1" x14ac:dyDescent="0.25">
      <c r="A94" s="13" t="s">
        <v>376</v>
      </c>
      <c r="B94" s="406"/>
      <c r="C94" s="404"/>
      <c r="D94" s="389"/>
      <c r="E94" s="389"/>
      <c r="F94" s="389"/>
      <c r="G94" s="389"/>
      <c r="H94" s="506"/>
      <c r="I94" s="489"/>
      <c r="J94" s="489"/>
      <c r="M94" s="539"/>
      <c r="N94" s="540"/>
      <c r="O94" s="540"/>
      <c r="P94" s="540"/>
      <c r="Q94" s="540"/>
      <c r="R94" s="541" t="s">
        <v>437</v>
      </c>
      <c r="S94" s="401">
        <f>SUM(S89:S93)</f>
        <v>0</v>
      </c>
    </row>
    <row r="95" spans="1:19" ht="18" customHeight="1" x14ac:dyDescent="0.2">
      <c r="A95" s="13" t="s">
        <v>34</v>
      </c>
      <c r="B95" s="406"/>
      <c r="C95" s="404"/>
      <c r="D95" s="389"/>
      <c r="E95" s="389"/>
      <c r="F95" s="389"/>
      <c r="G95" s="389"/>
      <c r="H95" s="506"/>
      <c r="I95" s="489"/>
      <c r="J95" s="489"/>
    </row>
    <row r="96" spans="1:19" ht="18" customHeight="1" x14ac:dyDescent="0.2">
      <c r="A96" s="13" t="s">
        <v>445</v>
      </c>
      <c r="B96" s="406"/>
      <c r="C96" s="404"/>
      <c r="D96" s="389"/>
      <c r="E96" s="389"/>
      <c r="F96" s="389"/>
      <c r="G96" s="389"/>
      <c r="H96" s="506"/>
      <c r="I96" s="489"/>
      <c r="J96" s="489"/>
    </row>
    <row r="97" spans="1:10" ht="18" customHeight="1" x14ac:dyDescent="0.2">
      <c r="A97" s="13" t="s">
        <v>233</v>
      </c>
      <c r="B97" s="406"/>
      <c r="C97" s="395">
        <f>SUM(C94:C96)</f>
        <v>0</v>
      </c>
      <c r="D97" s="395">
        <f>SUM(D94:D96)</f>
        <v>0</v>
      </c>
      <c r="E97" s="395">
        <f>SUM(E94:E96)</f>
        <v>0</v>
      </c>
      <c r="F97" s="395">
        <f>SUM(F94:F96)</f>
        <v>0</v>
      </c>
      <c r="G97" s="395">
        <f>SUM(G94:G96)</f>
        <v>0</v>
      </c>
      <c r="H97" s="506"/>
      <c r="I97" s="489"/>
      <c r="J97" s="489"/>
    </row>
    <row r="98" spans="1:10" ht="18" customHeight="1" x14ac:dyDescent="0.2">
      <c r="A98" s="429" t="s">
        <v>414</v>
      </c>
      <c r="B98" s="406"/>
      <c r="C98" s="395">
        <f>+C14+C22+C32+C39+C52+C69+C78+C84+C92+C97</f>
        <v>0</v>
      </c>
      <c r="D98" s="395">
        <f>+D14+D22+D32+D39+D52+D69+D78+D84+D92+D97</f>
        <v>0</v>
      </c>
      <c r="E98" s="395">
        <f>+E14+E22+E32+E39+E52+E69+E78+E84+E92+E97</f>
        <v>0</v>
      </c>
      <c r="F98" s="395">
        <f>+F14+F22+F32+F39+F52+F69+F78+F84+F92+F97</f>
        <v>0</v>
      </c>
      <c r="G98" s="395">
        <f>+G14+G22+G32+G39+G52+G69+G78+G84+G92+G97</f>
        <v>0</v>
      </c>
      <c r="H98" s="506"/>
      <c r="I98" s="489"/>
      <c r="J98" s="489"/>
    </row>
    <row r="99" spans="1:10" x14ac:dyDescent="0.2">
      <c r="A99" s="546"/>
      <c r="B99" s="513"/>
      <c r="C99" s="513"/>
      <c r="D99" s="513"/>
      <c r="E99" s="513"/>
      <c r="F99" s="513"/>
      <c r="G99" s="514"/>
      <c r="H99" s="488"/>
      <c r="I99" s="489"/>
      <c r="J99" s="489"/>
    </row>
    <row r="100" spans="1:10" x14ac:dyDescent="0.2">
      <c r="A100" s="548"/>
      <c r="B100" s="559"/>
      <c r="C100" s="494"/>
      <c r="D100" s="494"/>
      <c r="E100" s="550"/>
      <c r="F100" s="494"/>
      <c r="H100" s="488"/>
      <c r="I100" s="489"/>
      <c r="J100" s="489"/>
    </row>
    <row r="101" spans="1:10" x14ac:dyDescent="0.2">
      <c r="C101" s="494"/>
      <c r="F101" s="494"/>
      <c r="G101" s="494"/>
      <c r="H101" s="488"/>
      <c r="I101" s="489"/>
      <c r="J101" s="489"/>
    </row>
    <row r="102" spans="1:10" x14ac:dyDescent="0.2">
      <c r="C102" s="494"/>
      <c r="F102" s="494"/>
      <c r="G102" s="494"/>
      <c r="H102" s="488"/>
      <c r="I102" s="489"/>
      <c r="J102" s="489"/>
    </row>
    <row r="103" spans="1:10" x14ac:dyDescent="0.2">
      <c r="C103" s="494"/>
      <c r="F103" s="494"/>
      <c r="G103" s="494"/>
      <c r="H103" s="488"/>
      <c r="I103" s="558" t="s">
        <v>272</v>
      </c>
      <c r="J103" s="558" t="s">
        <v>272</v>
      </c>
    </row>
    <row r="104" spans="1:10" x14ac:dyDescent="0.2">
      <c r="C104" s="494"/>
      <c r="D104" s="494"/>
      <c r="E104" s="494"/>
      <c r="F104" s="494"/>
      <c r="G104" s="494"/>
      <c r="H104" s="488"/>
      <c r="I104" s="489"/>
    </row>
    <row r="105" spans="1:10" x14ac:dyDescent="0.2">
      <c r="C105" s="488"/>
      <c r="D105" s="488"/>
      <c r="E105" s="488"/>
      <c r="F105" s="488"/>
      <c r="G105" s="488"/>
      <c r="H105" s="488"/>
      <c r="I105" s="489"/>
    </row>
    <row r="106" spans="1:10" x14ac:dyDescent="0.2">
      <c r="C106" s="488"/>
      <c r="D106" s="488"/>
      <c r="E106" s="488"/>
      <c r="F106" s="488"/>
      <c r="G106" s="488"/>
      <c r="H106" s="488"/>
      <c r="I106" s="489"/>
    </row>
    <row r="107" spans="1:10" x14ac:dyDescent="0.2">
      <c r="A107" s="557"/>
      <c r="B107" s="488"/>
      <c r="C107" s="488"/>
      <c r="D107" s="488"/>
      <c r="E107" s="488"/>
      <c r="F107" s="488"/>
      <c r="G107" s="488"/>
      <c r="H107" s="488"/>
      <c r="I107" s="489"/>
    </row>
    <row r="108" spans="1:10" x14ac:dyDescent="0.2">
      <c r="A108" s="557"/>
      <c r="B108" s="488"/>
      <c r="C108" s="488"/>
      <c r="D108" s="488"/>
      <c r="E108" s="488"/>
      <c r="F108" s="488"/>
      <c r="G108" s="488"/>
      <c r="H108" s="488"/>
      <c r="I108" s="489"/>
    </row>
    <row r="109" spans="1:10" x14ac:dyDescent="0.2">
      <c r="A109" s="560"/>
      <c r="B109" s="488"/>
      <c r="C109" s="488"/>
      <c r="D109" s="488"/>
      <c r="E109" s="488"/>
      <c r="F109" s="488"/>
      <c r="G109" s="488"/>
      <c r="H109" s="488"/>
      <c r="I109" s="489"/>
    </row>
    <row r="110" spans="1:10" x14ac:dyDescent="0.2">
      <c r="A110" s="560"/>
      <c r="B110" s="488"/>
      <c r="C110" s="488"/>
      <c r="D110" s="488"/>
      <c r="E110" s="488"/>
      <c r="F110" s="488"/>
      <c r="G110" s="488"/>
      <c r="H110" s="488"/>
      <c r="I110" s="489"/>
    </row>
    <row r="111" spans="1:10" x14ac:dyDescent="0.2">
      <c r="A111" s="560"/>
      <c r="B111" s="488"/>
      <c r="C111" s="488"/>
      <c r="D111" s="488"/>
      <c r="E111" s="488"/>
      <c r="F111" s="488"/>
      <c r="G111" s="488"/>
      <c r="H111" s="488"/>
      <c r="I111" s="489"/>
    </row>
    <row r="112" spans="1:10" x14ac:dyDescent="0.2">
      <c r="A112" s="560"/>
      <c r="B112" s="488"/>
      <c r="C112" s="488"/>
      <c r="D112" s="488"/>
      <c r="E112" s="488"/>
      <c r="F112" s="488"/>
      <c r="G112" s="488"/>
      <c r="H112" s="488"/>
      <c r="I112" s="489"/>
    </row>
    <row r="113" spans="1:9" x14ac:dyDescent="0.2">
      <c r="A113" s="560"/>
      <c r="B113" s="488"/>
      <c r="C113" s="488"/>
      <c r="D113" s="488"/>
      <c r="E113" s="488"/>
      <c r="F113" s="488"/>
      <c r="G113" s="488"/>
      <c r="H113" s="488"/>
      <c r="I113" s="489"/>
    </row>
    <row r="114" spans="1:9" x14ac:dyDescent="0.2">
      <c r="A114" s="560"/>
      <c r="B114" s="488"/>
      <c r="C114" s="488"/>
      <c r="D114" s="488"/>
      <c r="E114" s="488"/>
      <c r="F114" s="488"/>
      <c r="G114" s="488"/>
      <c r="H114" s="488"/>
      <c r="I114" s="489"/>
    </row>
    <row r="115" spans="1:9" x14ac:dyDescent="0.2">
      <c r="A115" s="560"/>
      <c r="B115" s="488"/>
      <c r="C115" s="488"/>
      <c r="D115" s="488"/>
      <c r="E115" s="488"/>
      <c r="F115" s="488"/>
      <c r="G115" s="488"/>
      <c r="H115" s="488"/>
      <c r="I115" s="489"/>
    </row>
    <row r="116" spans="1:9" x14ac:dyDescent="0.2">
      <c r="A116" s="560"/>
      <c r="B116" s="488"/>
      <c r="C116" s="488"/>
      <c r="D116" s="488"/>
      <c r="E116" s="488"/>
      <c r="F116" s="488"/>
      <c r="G116" s="488"/>
      <c r="H116" s="488"/>
      <c r="I116" s="489"/>
    </row>
    <row r="117" spans="1:9" x14ac:dyDescent="0.2">
      <c r="A117" s="560"/>
      <c r="B117" s="488"/>
      <c r="C117" s="488"/>
      <c r="D117" s="488"/>
      <c r="E117" s="488"/>
      <c r="F117" s="488"/>
      <c r="G117" s="488"/>
      <c r="H117" s="488"/>
      <c r="I117" s="489"/>
    </row>
    <row r="118" spans="1:9" x14ac:dyDescent="0.2">
      <c r="A118" s="560"/>
      <c r="B118" s="488"/>
      <c r="C118" s="488"/>
      <c r="D118" s="488"/>
      <c r="E118" s="488"/>
      <c r="F118" s="488"/>
      <c r="G118" s="488"/>
      <c r="H118" s="488"/>
      <c r="I118" s="489"/>
    </row>
    <row r="119" spans="1:9" x14ac:dyDescent="0.2">
      <c r="A119" s="560"/>
      <c r="B119" s="488"/>
      <c r="C119" s="488"/>
      <c r="D119" s="488"/>
      <c r="E119" s="488"/>
      <c r="F119" s="488"/>
      <c r="G119" s="488"/>
      <c r="H119" s="488"/>
      <c r="I119" s="489"/>
    </row>
    <row r="120" spans="1:9" x14ac:dyDescent="0.2">
      <c r="A120" s="560"/>
      <c r="B120" s="488"/>
      <c r="C120" s="488"/>
      <c r="D120" s="488"/>
      <c r="E120" s="488"/>
      <c r="F120" s="488"/>
      <c r="G120" s="488"/>
      <c r="H120" s="488"/>
      <c r="I120" s="489"/>
    </row>
    <row r="121" spans="1:9" x14ac:dyDescent="0.2">
      <c r="A121" s="560"/>
      <c r="B121" s="488"/>
      <c r="C121" s="488"/>
      <c r="D121" s="488"/>
      <c r="E121" s="488"/>
      <c r="F121" s="488"/>
      <c r="G121" s="488"/>
      <c r="H121" s="488"/>
      <c r="I121" s="489"/>
    </row>
    <row r="122" spans="1:9" x14ac:dyDescent="0.2">
      <c r="A122" s="560"/>
      <c r="B122" s="488"/>
      <c r="C122" s="488"/>
      <c r="D122" s="488"/>
      <c r="E122" s="488"/>
      <c r="F122" s="488"/>
      <c r="G122" s="488"/>
      <c r="H122" s="488"/>
      <c r="I122" s="489"/>
    </row>
    <row r="123" spans="1:9" x14ac:dyDescent="0.2">
      <c r="A123" s="560"/>
      <c r="B123" s="488"/>
      <c r="C123" s="488"/>
      <c r="D123" s="488"/>
      <c r="E123" s="488"/>
      <c r="F123" s="488"/>
      <c r="G123" s="488"/>
      <c r="H123" s="488"/>
      <c r="I123" s="489"/>
    </row>
    <row r="124" spans="1:9" x14ac:dyDescent="0.2">
      <c r="A124" s="560"/>
      <c r="B124" s="488"/>
      <c r="C124" s="488"/>
      <c r="D124" s="488"/>
      <c r="E124" s="488"/>
      <c r="F124" s="488"/>
      <c r="G124" s="488"/>
      <c r="H124" s="488"/>
      <c r="I124" s="489"/>
    </row>
    <row r="125" spans="1:9" x14ac:dyDescent="0.2">
      <c r="A125" s="560"/>
      <c r="B125" s="488"/>
      <c r="C125" s="488"/>
      <c r="D125" s="488"/>
      <c r="E125" s="488"/>
      <c r="F125" s="488"/>
      <c r="G125" s="488"/>
      <c r="H125" s="488"/>
      <c r="I125" s="489"/>
    </row>
    <row r="126" spans="1:9" x14ac:dyDescent="0.2">
      <c r="A126" s="560"/>
      <c r="B126" s="488"/>
      <c r="C126" s="488"/>
      <c r="D126" s="488"/>
      <c r="E126" s="488"/>
      <c r="F126" s="488"/>
      <c r="G126" s="488"/>
      <c r="H126" s="488"/>
      <c r="I126" s="489"/>
    </row>
    <row r="127" spans="1:9" x14ac:dyDescent="0.2">
      <c r="A127" s="560"/>
      <c r="B127" s="488"/>
      <c r="C127" s="488"/>
      <c r="D127" s="488"/>
      <c r="E127" s="488"/>
      <c r="F127" s="488"/>
      <c r="G127" s="488"/>
      <c r="H127" s="488"/>
      <c r="I127" s="489"/>
    </row>
    <row r="128" spans="1:9" x14ac:dyDescent="0.2">
      <c r="A128" s="560"/>
      <c r="B128" s="488"/>
      <c r="C128" s="488"/>
      <c r="D128" s="488"/>
      <c r="E128" s="488"/>
      <c r="F128" s="488"/>
      <c r="G128" s="488"/>
      <c r="H128" s="488"/>
      <c r="I128" s="489"/>
    </row>
    <row r="129" spans="1:9" x14ac:dyDescent="0.2">
      <c r="A129" s="560"/>
      <c r="B129" s="488"/>
      <c r="C129" s="488"/>
      <c r="D129" s="488"/>
      <c r="E129" s="488"/>
      <c r="F129" s="488"/>
      <c r="G129" s="488"/>
      <c r="H129" s="488"/>
      <c r="I129" s="489"/>
    </row>
    <row r="130" spans="1:9" x14ac:dyDescent="0.2">
      <c r="A130" s="560"/>
      <c r="B130" s="488"/>
      <c r="C130" s="488"/>
      <c r="D130" s="488"/>
      <c r="E130" s="488"/>
      <c r="F130" s="488"/>
      <c r="G130" s="488"/>
      <c r="H130" s="488"/>
      <c r="I130" s="489"/>
    </row>
    <row r="131" spans="1:9" x14ac:dyDescent="0.2">
      <c r="A131" s="560"/>
      <c r="B131" s="488"/>
      <c r="C131" s="488"/>
      <c r="D131" s="488"/>
      <c r="E131" s="488"/>
      <c r="F131" s="488"/>
      <c r="G131" s="488"/>
      <c r="H131" s="488"/>
      <c r="I131" s="489"/>
    </row>
    <row r="132" spans="1:9" x14ac:dyDescent="0.2">
      <c r="A132" s="560"/>
      <c r="B132" s="488"/>
      <c r="C132" s="488"/>
      <c r="D132" s="488"/>
      <c r="E132" s="488"/>
      <c r="F132" s="488"/>
      <c r="G132" s="488"/>
      <c r="H132" s="488"/>
      <c r="I132" s="489"/>
    </row>
    <row r="133" spans="1:9" x14ac:dyDescent="0.2">
      <c r="A133" s="560"/>
      <c r="B133" s="488"/>
      <c r="C133" s="488"/>
      <c r="D133" s="488"/>
      <c r="E133" s="488"/>
      <c r="F133" s="488"/>
      <c r="G133" s="488"/>
      <c r="H133" s="488"/>
      <c r="I133" s="489"/>
    </row>
    <row r="134" spans="1:9" x14ac:dyDescent="0.2">
      <c r="A134" s="560"/>
      <c r="B134" s="488"/>
      <c r="C134" s="488"/>
      <c r="D134" s="488"/>
      <c r="E134" s="488"/>
      <c r="F134" s="488"/>
      <c r="G134" s="488"/>
      <c r="H134" s="488"/>
      <c r="I134" s="489"/>
    </row>
    <row r="135" spans="1:9" x14ac:dyDescent="0.2">
      <c r="A135" s="560"/>
      <c r="B135" s="488"/>
      <c r="C135" s="488"/>
      <c r="D135" s="488"/>
      <c r="E135" s="488"/>
      <c r="F135" s="488"/>
      <c r="G135" s="488"/>
      <c r="H135" s="488"/>
      <c r="I135" s="489"/>
    </row>
    <row r="136" spans="1:9" x14ac:dyDescent="0.2">
      <c r="A136" s="560"/>
      <c r="B136" s="488"/>
      <c r="C136" s="488"/>
      <c r="D136" s="488"/>
      <c r="E136" s="488"/>
      <c r="F136" s="488"/>
      <c r="G136" s="488"/>
      <c r="H136" s="488"/>
      <c r="I136" s="489"/>
    </row>
    <row r="137" spans="1:9" x14ac:dyDescent="0.2">
      <c r="A137" s="560"/>
      <c r="B137" s="488"/>
      <c r="C137" s="488"/>
      <c r="D137" s="488"/>
      <c r="E137" s="488"/>
      <c r="F137" s="488"/>
      <c r="G137" s="488"/>
      <c r="H137" s="488"/>
      <c r="I137" s="489"/>
    </row>
    <row r="138" spans="1:9" x14ac:dyDescent="0.2">
      <c r="A138" s="560"/>
      <c r="B138" s="488"/>
      <c r="C138" s="488"/>
      <c r="D138" s="488"/>
      <c r="E138" s="488"/>
      <c r="F138" s="488"/>
      <c r="G138" s="488"/>
      <c r="H138" s="488"/>
      <c r="I138" s="489"/>
    </row>
    <row r="139" spans="1:9" x14ac:dyDescent="0.2">
      <c r="A139" s="560"/>
      <c r="B139" s="488"/>
      <c r="C139" s="488"/>
      <c r="D139" s="488"/>
      <c r="E139" s="488"/>
      <c r="F139" s="488"/>
      <c r="G139" s="488"/>
      <c r="H139" s="488"/>
      <c r="I139" s="489"/>
    </row>
    <row r="140" spans="1:9" x14ac:dyDescent="0.2">
      <c r="A140" s="560"/>
      <c r="B140" s="488"/>
      <c r="C140" s="488"/>
      <c r="D140" s="488"/>
      <c r="E140" s="488"/>
      <c r="F140" s="488"/>
      <c r="G140" s="488"/>
      <c r="H140" s="488"/>
      <c r="I140" s="489"/>
    </row>
    <row r="141" spans="1:9" x14ac:dyDescent="0.2">
      <c r="A141" s="560"/>
      <c r="B141" s="488"/>
      <c r="C141" s="488"/>
      <c r="D141" s="488"/>
      <c r="E141" s="488"/>
      <c r="F141" s="488"/>
      <c r="G141" s="488"/>
      <c r="H141" s="488"/>
      <c r="I141" s="489"/>
    </row>
    <row r="142" spans="1:9" x14ac:dyDescent="0.2">
      <c r="A142" s="560"/>
      <c r="B142" s="488"/>
      <c r="C142" s="488"/>
      <c r="D142" s="488"/>
      <c r="E142" s="488"/>
      <c r="F142" s="488"/>
      <c r="G142" s="488"/>
      <c r="H142" s="488"/>
      <c r="I142" s="489"/>
    </row>
    <row r="143" spans="1:9" x14ac:dyDescent="0.2">
      <c r="A143" s="560"/>
      <c r="B143" s="488"/>
      <c r="C143" s="488"/>
      <c r="D143" s="488"/>
      <c r="E143" s="488"/>
      <c r="F143" s="488"/>
      <c r="G143" s="488"/>
      <c r="H143" s="488"/>
      <c r="I143" s="489"/>
    </row>
    <row r="144" spans="1:9" x14ac:dyDescent="0.2">
      <c r="A144" s="560"/>
      <c r="B144" s="488"/>
      <c r="C144" s="488"/>
      <c r="D144" s="488"/>
      <c r="E144" s="488"/>
      <c r="F144" s="488"/>
      <c r="G144" s="488"/>
      <c r="H144" s="488"/>
      <c r="I144" s="489"/>
    </row>
    <row r="145" spans="1:9" x14ac:dyDescent="0.2">
      <c r="A145" s="560"/>
      <c r="B145" s="488"/>
      <c r="C145" s="488"/>
      <c r="D145" s="488"/>
      <c r="E145" s="488"/>
      <c r="F145" s="488"/>
      <c r="G145" s="488"/>
      <c r="H145" s="488"/>
      <c r="I145" s="489"/>
    </row>
    <row r="146" spans="1:9" x14ac:dyDescent="0.2">
      <c r="A146" s="560"/>
      <c r="B146" s="488"/>
      <c r="C146" s="488"/>
      <c r="D146" s="488"/>
      <c r="E146" s="488"/>
      <c r="F146" s="488"/>
      <c r="G146" s="488"/>
      <c r="H146" s="488"/>
      <c r="I146" s="489"/>
    </row>
    <row r="147" spans="1:9" x14ac:dyDescent="0.2">
      <c r="A147" s="560"/>
      <c r="B147" s="488"/>
      <c r="C147" s="488"/>
      <c r="D147" s="488"/>
      <c r="E147" s="488"/>
      <c r="F147" s="488"/>
      <c r="G147" s="488"/>
      <c r="H147" s="488"/>
      <c r="I147" s="489"/>
    </row>
    <row r="148" spans="1:9" x14ac:dyDescent="0.2">
      <c r="A148" s="560"/>
      <c r="B148" s="488"/>
      <c r="C148" s="488"/>
      <c r="D148" s="488"/>
      <c r="E148" s="488"/>
      <c r="F148" s="488"/>
      <c r="G148" s="488"/>
      <c r="H148" s="488"/>
      <c r="I148" s="489"/>
    </row>
    <row r="149" spans="1:9" x14ac:dyDescent="0.2">
      <c r="A149" s="488"/>
      <c r="B149" s="488"/>
      <c r="C149" s="488"/>
      <c r="D149" s="488"/>
      <c r="E149" s="488"/>
      <c r="F149" s="488"/>
      <c r="G149" s="488"/>
      <c r="H149" s="488"/>
      <c r="I149" s="489"/>
    </row>
    <row r="150" spans="1:9" x14ac:dyDescent="0.2">
      <c r="A150" s="488"/>
      <c r="B150" s="488"/>
      <c r="C150" s="488"/>
      <c r="D150" s="488"/>
      <c r="E150" s="488"/>
      <c r="F150" s="488"/>
      <c r="G150" s="488"/>
      <c r="H150" s="488"/>
      <c r="I150" s="489"/>
    </row>
    <row r="151" spans="1:9" x14ac:dyDescent="0.2">
      <c r="A151" s="488"/>
      <c r="B151" s="488"/>
      <c r="C151" s="488"/>
      <c r="D151" s="488"/>
      <c r="E151" s="488"/>
      <c r="F151" s="488"/>
      <c r="G151" s="488"/>
      <c r="H151" s="488"/>
      <c r="I151" s="489"/>
    </row>
    <row r="152" spans="1:9" x14ac:dyDescent="0.2">
      <c r="A152" s="488"/>
      <c r="B152" s="488"/>
      <c r="C152" s="488"/>
      <c r="D152" s="488"/>
      <c r="E152" s="488"/>
      <c r="F152" s="488"/>
      <c r="G152" s="488"/>
      <c r="H152" s="488"/>
      <c r="I152" s="489"/>
    </row>
    <row r="153" spans="1:9" x14ac:dyDescent="0.2">
      <c r="A153" s="488"/>
      <c r="B153" s="488"/>
      <c r="C153" s="488"/>
      <c r="D153" s="488"/>
      <c r="E153" s="488"/>
      <c r="F153" s="488"/>
      <c r="G153" s="488"/>
      <c r="H153" s="488"/>
      <c r="I153" s="489"/>
    </row>
    <row r="154" spans="1:9" x14ac:dyDescent="0.2">
      <c r="A154" s="488"/>
      <c r="B154" s="488"/>
      <c r="C154" s="488"/>
      <c r="D154" s="488"/>
      <c r="E154" s="488"/>
      <c r="F154" s="488"/>
      <c r="G154" s="488"/>
      <c r="H154" s="488"/>
      <c r="I154" s="489"/>
    </row>
    <row r="155" spans="1:9" x14ac:dyDescent="0.2">
      <c r="A155" s="488"/>
      <c r="B155" s="488"/>
      <c r="C155" s="488"/>
      <c r="D155" s="488"/>
      <c r="E155" s="488"/>
      <c r="F155" s="488"/>
      <c r="G155" s="488"/>
      <c r="H155" s="488"/>
      <c r="I155" s="489"/>
    </row>
    <row r="156" spans="1:9" x14ac:dyDescent="0.2">
      <c r="A156" s="488"/>
      <c r="B156" s="488"/>
      <c r="C156" s="488"/>
      <c r="D156" s="488"/>
      <c r="E156" s="488"/>
      <c r="F156" s="488"/>
      <c r="G156" s="488"/>
      <c r="H156" s="488"/>
      <c r="I156" s="489"/>
    </row>
    <row r="157" spans="1:9" x14ac:dyDescent="0.2">
      <c r="A157" s="488"/>
      <c r="B157" s="488"/>
      <c r="C157" s="488"/>
      <c r="D157" s="488"/>
      <c r="E157" s="488"/>
      <c r="F157" s="488"/>
      <c r="G157" s="488"/>
      <c r="H157" s="488"/>
      <c r="I157" s="489"/>
    </row>
    <row r="158" spans="1:9" x14ac:dyDescent="0.2">
      <c r="A158" s="488"/>
      <c r="B158" s="488"/>
      <c r="C158" s="488"/>
      <c r="D158" s="488"/>
      <c r="E158" s="488"/>
      <c r="F158" s="488"/>
      <c r="G158" s="488"/>
      <c r="H158" s="488"/>
      <c r="I158" s="489"/>
    </row>
    <row r="159" spans="1:9" x14ac:dyDescent="0.2">
      <c r="A159" s="488"/>
      <c r="B159" s="488"/>
      <c r="C159" s="488"/>
      <c r="D159" s="488"/>
      <c r="E159" s="488"/>
      <c r="F159" s="488"/>
      <c r="G159" s="488"/>
      <c r="H159" s="488"/>
      <c r="I159" s="489"/>
    </row>
    <row r="160" spans="1:9" x14ac:dyDescent="0.2">
      <c r="A160" s="488"/>
      <c r="B160" s="488"/>
      <c r="C160" s="488"/>
      <c r="D160" s="488"/>
      <c r="E160" s="488"/>
      <c r="F160" s="488"/>
      <c r="G160" s="488"/>
      <c r="H160" s="488"/>
      <c r="I160" s="489"/>
    </row>
    <row r="161" spans="1:9" x14ac:dyDescent="0.2">
      <c r="A161" s="488"/>
      <c r="B161" s="488"/>
      <c r="C161" s="488"/>
      <c r="D161" s="488"/>
      <c r="E161" s="488"/>
      <c r="F161" s="488"/>
      <c r="G161" s="488"/>
      <c r="H161" s="488"/>
      <c r="I161" s="489"/>
    </row>
    <row r="162" spans="1:9" x14ac:dyDescent="0.2">
      <c r="A162" s="488"/>
      <c r="B162" s="488"/>
      <c r="C162" s="488"/>
      <c r="D162" s="488"/>
      <c r="E162" s="488"/>
      <c r="F162" s="488"/>
      <c r="G162" s="488"/>
      <c r="H162" s="488"/>
      <c r="I162" s="489"/>
    </row>
    <row r="163" spans="1:9" x14ac:dyDescent="0.2">
      <c r="A163" s="488"/>
      <c r="B163" s="488"/>
      <c r="C163" s="488"/>
      <c r="D163" s="488"/>
      <c r="E163" s="488"/>
      <c r="F163" s="488"/>
      <c r="G163" s="488"/>
      <c r="H163" s="488"/>
      <c r="I163" s="489"/>
    </row>
    <row r="164" spans="1:9" x14ac:dyDescent="0.2">
      <c r="A164" s="488"/>
      <c r="B164" s="488"/>
      <c r="C164" s="488"/>
      <c r="D164" s="488"/>
      <c r="E164" s="488"/>
      <c r="F164" s="488"/>
      <c r="G164" s="488"/>
      <c r="H164" s="488"/>
      <c r="I164" s="489"/>
    </row>
    <row r="165" spans="1:9" x14ac:dyDescent="0.2">
      <c r="A165" s="488"/>
      <c r="B165" s="488"/>
      <c r="C165" s="488"/>
      <c r="D165" s="488"/>
      <c r="E165" s="488"/>
      <c r="F165" s="488"/>
      <c r="G165" s="488"/>
      <c r="H165" s="488"/>
      <c r="I165" s="489"/>
    </row>
    <row r="166" spans="1:9" x14ac:dyDescent="0.2">
      <c r="A166" s="488"/>
      <c r="B166" s="488"/>
      <c r="C166" s="488"/>
      <c r="D166" s="488"/>
      <c r="E166" s="488"/>
      <c r="F166" s="488"/>
      <c r="G166" s="488"/>
      <c r="H166" s="488"/>
      <c r="I166" s="489"/>
    </row>
    <row r="167" spans="1:9" x14ac:dyDescent="0.2">
      <c r="A167" s="488"/>
      <c r="B167" s="488"/>
      <c r="C167" s="488"/>
      <c r="D167" s="488"/>
      <c r="E167" s="488"/>
      <c r="F167" s="488"/>
      <c r="G167" s="488"/>
      <c r="H167" s="488"/>
      <c r="I167" s="489"/>
    </row>
    <row r="168" spans="1:9" x14ac:dyDescent="0.2">
      <c r="A168" s="488"/>
      <c r="B168" s="488"/>
      <c r="C168" s="488"/>
      <c r="D168" s="488"/>
      <c r="E168" s="488"/>
      <c r="F168" s="488"/>
      <c r="G168" s="488"/>
      <c r="H168" s="488"/>
      <c r="I168" s="489"/>
    </row>
    <row r="169" spans="1:9" x14ac:dyDescent="0.2">
      <c r="A169" s="488"/>
      <c r="B169" s="488"/>
      <c r="C169" s="488"/>
      <c r="D169" s="488"/>
      <c r="E169" s="488"/>
      <c r="F169" s="488"/>
      <c r="G169" s="488"/>
      <c r="H169" s="488"/>
      <c r="I169" s="489"/>
    </row>
    <row r="170" spans="1:9" x14ac:dyDescent="0.2">
      <c r="A170" s="488"/>
      <c r="B170" s="488"/>
      <c r="C170" s="488"/>
      <c r="D170" s="488"/>
      <c r="E170" s="488"/>
      <c r="F170" s="488"/>
      <c r="G170" s="488"/>
      <c r="H170" s="488"/>
      <c r="I170" s="489"/>
    </row>
    <row r="171" spans="1:9" x14ac:dyDescent="0.2">
      <c r="A171" s="488"/>
      <c r="B171" s="488"/>
      <c r="C171" s="488"/>
      <c r="D171" s="488"/>
      <c r="E171" s="488"/>
      <c r="F171" s="488"/>
      <c r="G171" s="488"/>
      <c r="H171" s="488"/>
      <c r="I171" s="489"/>
    </row>
    <row r="172" spans="1:9" x14ac:dyDescent="0.2">
      <c r="A172" s="488"/>
      <c r="B172" s="488"/>
      <c r="C172" s="488"/>
      <c r="D172" s="488"/>
      <c r="E172" s="488"/>
      <c r="F172" s="488"/>
      <c r="G172" s="488"/>
      <c r="H172" s="488"/>
      <c r="I172" s="489"/>
    </row>
    <row r="173" spans="1:9" x14ac:dyDescent="0.2">
      <c r="A173" s="488"/>
      <c r="B173" s="488"/>
      <c r="C173" s="488"/>
      <c r="D173" s="488"/>
      <c r="E173" s="488"/>
      <c r="F173" s="488"/>
      <c r="G173" s="488"/>
      <c r="H173" s="488"/>
      <c r="I173" s="489"/>
    </row>
    <row r="174" spans="1:9" x14ac:dyDescent="0.2">
      <c r="A174" s="488"/>
      <c r="B174" s="488"/>
      <c r="C174" s="488"/>
      <c r="D174" s="488"/>
      <c r="E174" s="488"/>
      <c r="F174" s="488"/>
      <c r="G174" s="488"/>
      <c r="H174" s="488"/>
      <c r="I174" s="489"/>
    </row>
    <row r="175" spans="1:9" x14ac:dyDescent="0.2">
      <c r="A175" s="488"/>
      <c r="B175" s="488"/>
      <c r="C175" s="488"/>
      <c r="D175" s="488"/>
      <c r="E175" s="488"/>
      <c r="F175" s="488"/>
      <c r="G175" s="488"/>
      <c r="H175" s="488"/>
      <c r="I175" s="489"/>
    </row>
    <row r="176" spans="1:9" x14ac:dyDescent="0.2">
      <c r="A176" s="488"/>
      <c r="B176" s="488"/>
      <c r="C176" s="488"/>
      <c r="D176" s="488"/>
      <c r="E176" s="488"/>
      <c r="F176" s="488"/>
      <c r="G176" s="488"/>
      <c r="H176" s="488"/>
      <c r="I176" s="489"/>
    </row>
    <row r="177" spans="1:9" x14ac:dyDescent="0.2">
      <c r="A177" s="488"/>
      <c r="B177" s="488"/>
      <c r="C177" s="488"/>
      <c r="D177" s="488"/>
      <c r="E177" s="488"/>
      <c r="F177" s="488"/>
      <c r="G177" s="488"/>
      <c r="H177" s="488"/>
      <c r="I177" s="489"/>
    </row>
    <row r="178" spans="1:9" x14ac:dyDescent="0.2">
      <c r="A178" s="488"/>
      <c r="B178" s="488"/>
      <c r="C178" s="488"/>
      <c r="D178" s="488"/>
      <c r="E178" s="488"/>
      <c r="F178" s="488"/>
      <c r="G178" s="488"/>
      <c r="H178" s="488"/>
      <c r="I178" s="489"/>
    </row>
    <row r="179" spans="1:9" x14ac:dyDescent="0.2">
      <c r="A179" s="488"/>
      <c r="B179" s="488"/>
      <c r="C179" s="488"/>
      <c r="D179" s="488"/>
      <c r="E179" s="488"/>
      <c r="F179" s="488"/>
      <c r="G179" s="488"/>
      <c r="H179" s="488"/>
      <c r="I179" s="489"/>
    </row>
    <row r="180" spans="1:9" x14ac:dyDescent="0.2">
      <c r="A180" s="488"/>
      <c r="B180" s="488"/>
      <c r="C180" s="488"/>
      <c r="D180" s="488"/>
      <c r="E180" s="488"/>
      <c r="F180" s="488"/>
      <c r="G180" s="488"/>
      <c r="H180" s="488"/>
      <c r="I180" s="489"/>
    </row>
    <row r="181" spans="1:9" x14ac:dyDescent="0.2">
      <c r="A181" s="488"/>
      <c r="B181" s="488"/>
      <c r="C181" s="488"/>
      <c r="D181" s="488"/>
      <c r="E181" s="488"/>
      <c r="F181" s="488"/>
      <c r="G181" s="488"/>
      <c r="H181" s="488"/>
      <c r="I181" s="489"/>
    </row>
    <row r="182" spans="1:9" x14ac:dyDescent="0.2">
      <c r="A182" s="488"/>
      <c r="B182" s="488"/>
      <c r="C182" s="488"/>
      <c r="D182" s="488"/>
      <c r="E182" s="488"/>
      <c r="F182" s="488"/>
      <c r="G182" s="488"/>
      <c r="H182" s="488"/>
      <c r="I182" s="489"/>
    </row>
    <row r="183" spans="1:9" x14ac:dyDescent="0.2">
      <c r="A183" s="488"/>
      <c r="B183" s="488"/>
      <c r="C183" s="488"/>
      <c r="D183" s="488"/>
      <c r="E183" s="488"/>
      <c r="F183" s="488"/>
      <c r="G183" s="488"/>
      <c r="H183" s="488"/>
      <c r="I183" s="489"/>
    </row>
    <row r="184" spans="1:9" x14ac:dyDescent="0.2">
      <c r="A184" s="488"/>
      <c r="B184" s="488"/>
      <c r="C184" s="488"/>
      <c r="D184" s="488"/>
      <c r="E184" s="488"/>
      <c r="F184" s="488"/>
      <c r="G184" s="488"/>
      <c r="H184" s="488"/>
      <c r="I184" s="489"/>
    </row>
    <row r="185" spans="1:9" x14ac:dyDescent="0.2">
      <c r="A185" s="488"/>
      <c r="B185" s="488"/>
      <c r="C185" s="488"/>
      <c r="D185" s="488"/>
      <c r="E185" s="488"/>
      <c r="F185" s="488"/>
      <c r="G185" s="488"/>
      <c r="H185" s="488"/>
      <c r="I185" s="489"/>
    </row>
    <row r="186" spans="1:9" x14ac:dyDescent="0.2">
      <c r="A186" s="488"/>
      <c r="B186" s="488"/>
      <c r="C186" s="488"/>
      <c r="D186" s="488"/>
      <c r="E186" s="488"/>
      <c r="F186" s="488"/>
      <c r="G186" s="488"/>
      <c r="H186" s="488"/>
      <c r="I186" s="489"/>
    </row>
    <row r="187" spans="1:9" x14ac:dyDescent="0.2">
      <c r="A187" s="488"/>
      <c r="B187" s="488"/>
      <c r="C187" s="488"/>
      <c r="D187" s="488"/>
      <c r="E187" s="488"/>
      <c r="F187" s="488"/>
      <c r="G187" s="488"/>
      <c r="H187" s="488"/>
      <c r="I187" s="489"/>
    </row>
    <row r="188" spans="1:9" x14ac:dyDescent="0.2">
      <c r="A188" s="488"/>
      <c r="B188" s="488"/>
      <c r="C188" s="488"/>
      <c r="D188" s="488"/>
      <c r="E188" s="488"/>
      <c r="F188" s="488"/>
      <c r="G188" s="488"/>
      <c r="H188" s="488"/>
      <c r="I188" s="489"/>
    </row>
    <row r="189" spans="1:9" x14ac:dyDescent="0.2">
      <c r="A189" s="488"/>
      <c r="B189" s="488"/>
      <c r="C189" s="488"/>
      <c r="D189" s="488"/>
      <c r="E189" s="488"/>
      <c r="F189" s="488"/>
      <c r="G189" s="488"/>
      <c r="H189" s="488"/>
      <c r="I189" s="489"/>
    </row>
    <row r="190" spans="1:9" x14ac:dyDescent="0.2">
      <c r="A190" s="488"/>
      <c r="B190" s="488"/>
      <c r="C190" s="488"/>
      <c r="D190" s="488"/>
      <c r="E190" s="488"/>
      <c r="F190" s="488"/>
      <c r="G190" s="488"/>
      <c r="H190" s="488"/>
      <c r="I190" s="489"/>
    </row>
    <row r="191" spans="1:9" x14ac:dyDescent="0.2">
      <c r="A191" s="488"/>
      <c r="B191" s="488"/>
      <c r="C191" s="488"/>
      <c r="D191" s="488"/>
      <c r="E191" s="488"/>
      <c r="F191" s="488"/>
      <c r="G191" s="488"/>
      <c r="H191" s="488"/>
      <c r="I191" s="489"/>
    </row>
    <row r="192" spans="1:9" x14ac:dyDescent="0.2">
      <c r="A192" s="488"/>
      <c r="B192" s="488"/>
      <c r="C192" s="488"/>
      <c r="D192" s="488"/>
      <c r="E192" s="488"/>
      <c r="F192" s="488"/>
      <c r="G192" s="488"/>
      <c r="H192" s="488"/>
      <c r="I192" s="489"/>
    </row>
    <row r="193" spans="1:9" x14ac:dyDescent="0.2">
      <c r="A193" s="488"/>
      <c r="B193" s="488"/>
      <c r="C193" s="488"/>
      <c r="D193" s="488"/>
      <c r="E193" s="488"/>
      <c r="F193" s="488"/>
      <c r="G193" s="488"/>
      <c r="H193" s="488"/>
      <c r="I193" s="489"/>
    </row>
    <row r="194" spans="1:9" x14ac:dyDescent="0.2">
      <c r="A194" s="488"/>
      <c r="B194" s="488"/>
      <c r="C194" s="488"/>
      <c r="D194" s="488"/>
      <c r="E194" s="488"/>
      <c r="F194" s="488"/>
      <c r="G194" s="488"/>
      <c r="H194" s="488"/>
      <c r="I194" s="489"/>
    </row>
    <row r="195" spans="1:9" x14ac:dyDescent="0.2">
      <c r="A195" s="488"/>
      <c r="B195" s="488"/>
      <c r="C195" s="488"/>
      <c r="D195" s="488"/>
      <c r="E195" s="488"/>
      <c r="F195" s="488"/>
      <c r="G195" s="488"/>
      <c r="H195" s="488"/>
      <c r="I195" s="489"/>
    </row>
    <row r="196" spans="1:9" x14ac:dyDescent="0.2">
      <c r="A196" s="488"/>
      <c r="B196" s="488"/>
      <c r="C196" s="488"/>
      <c r="D196" s="488"/>
      <c r="E196" s="488"/>
      <c r="F196" s="488"/>
      <c r="G196" s="488"/>
      <c r="H196" s="488"/>
      <c r="I196" s="489"/>
    </row>
    <row r="197" spans="1:9" x14ac:dyDescent="0.2">
      <c r="A197" s="488"/>
      <c r="B197" s="488"/>
      <c r="C197" s="488"/>
      <c r="D197" s="488"/>
      <c r="E197" s="488"/>
      <c r="F197" s="488"/>
      <c r="G197" s="488"/>
      <c r="H197" s="488"/>
      <c r="I197" s="489"/>
    </row>
    <row r="198" spans="1:9" x14ac:dyDescent="0.2">
      <c r="A198" s="488"/>
      <c r="B198" s="488"/>
      <c r="C198" s="488"/>
      <c r="D198" s="488"/>
      <c r="E198" s="488"/>
      <c r="F198" s="488"/>
      <c r="G198" s="488"/>
      <c r="H198" s="488"/>
      <c r="I198" s="489"/>
    </row>
    <row r="199" spans="1:9" x14ac:dyDescent="0.2">
      <c r="A199" s="488"/>
      <c r="B199" s="488"/>
      <c r="C199" s="488"/>
      <c r="D199" s="488"/>
      <c r="E199" s="488"/>
      <c r="F199" s="488"/>
      <c r="G199" s="488"/>
      <c r="H199" s="488"/>
      <c r="I199" s="489"/>
    </row>
    <row r="200" spans="1:9" x14ac:dyDescent="0.2">
      <c r="A200" s="488"/>
      <c r="B200" s="488"/>
      <c r="C200" s="488"/>
      <c r="D200" s="488"/>
      <c r="E200" s="488"/>
      <c r="F200" s="488"/>
      <c r="G200" s="488"/>
      <c r="H200" s="488"/>
      <c r="I200" s="489"/>
    </row>
    <row r="201" spans="1:9" x14ac:dyDescent="0.2">
      <c r="A201" s="488"/>
      <c r="B201" s="488"/>
      <c r="C201" s="488"/>
      <c r="D201" s="488"/>
      <c r="E201" s="488"/>
      <c r="F201" s="488"/>
      <c r="G201" s="488"/>
      <c r="H201" s="488"/>
      <c r="I201" s="489"/>
    </row>
    <row r="202" spans="1:9" x14ac:dyDescent="0.2">
      <c r="A202" s="488"/>
      <c r="B202" s="488"/>
      <c r="C202" s="488"/>
      <c r="D202" s="488"/>
      <c r="E202" s="488"/>
      <c r="F202" s="488"/>
      <c r="G202" s="488"/>
      <c r="H202" s="488"/>
      <c r="I202" s="489"/>
    </row>
    <row r="203" spans="1:9" x14ac:dyDescent="0.2">
      <c r="A203" s="488"/>
      <c r="B203" s="488"/>
      <c r="C203" s="488"/>
      <c r="D203" s="488"/>
      <c r="E203" s="488"/>
      <c r="F203" s="488"/>
      <c r="G203" s="488"/>
      <c r="H203" s="488"/>
      <c r="I203" s="489"/>
    </row>
    <row r="204" spans="1:9" x14ac:dyDescent="0.2">
      <c r="A204" s="488"/>
      <c r="B204" s="488"/>
      <c r="C204" s="488"/>
      <c r="D204" s="488"/>
      <c r="E204" s="488"/>
      <c r="F204" s="488"/>
      <c r="G204" s="488"/>
      <c r="H204" s="488"/>
      <c r="I204" s="489"/>
    </row>
    <row r="205" spans="1:9" x14ac:dyDescent="0.2">
      <c r="A205" s="488"/>
      <c r="B205" s="488"/>
      <c r="C205" s="488"/>
      <c r="D205" s="488"/>
      <c r="E205" s="488"/>
      <c r="F205" s="488"/>
      <c r="G205" s="488"/>
      <c r="H205" s="488"/>
      <c r="I205" s="489"/>
    </row>
    <row r="206" spans="1:9" x14ac:dyDescent="0.2">
      <c r="A206" s="488"/>
      <c r="B206" s="488"/>
      <c r="C206" s="488"/>
      <c r="D206" s="488"/>
      <c r="E206" s="488"/>
      <c r="F206" s="488"/>
      <c r="G206" s="488"/>
      <c r="H206" s="488"/>
      <c r="I206" s="489"/>
    </row>
    <row r="207" spans="1:9" x14ac:dyDescent="0.2">
      <c r="A207" s="488"/>
      <c r="B207" s="488"/>
      <c r="C207" s="488"/>
      <c r="D207" s="488"/>
      <c r="E207" s="488"/>
      <c r="F207" s="488"/>
      <c r="G207" s="488"/>
      <c r="H207" s="488"/>
      <c r="I207" s="489"/>
    </row>
    <row r="208" spans="1:9" x14ac:dyDescent="0.2">
      <c r="A208" s="488"/>
      <c r="B208" s="488"/>
      <c r="C208" s="488"/>
      <c r="D208" s="488"/>
      <c r="E208" s="488"/>
      <c r="F208" s="488"/>
      <c r="G208" s="488"/>
      <c r="H208" s="488"/>
      <c r="I208" s="489"/>
    </row>
    <row r="209" spans="1:9" x14ac:dyDescent="0.2">
      <c r="A209" s="488"/>
      <c r="B209" s="488"/>
      <c r="C209" s="488"/>
      <c r="D209" s="488"/>
      <c r="E209" s="488"/>
      <c r="F209" s="488"/>
      <c r="G209" s="488"/>
      <c r="H209" s="488"/>
      <c r="I209" s="489"/>
    </row>
    <row r="210" spans="1:9" x14ac:dyDescent="0.2">
      <c r="A210" s="488"/>
      <c r="B210" s="488"/>
      <c r="C210" s="488"/>
      <c r="D210" s="488"/>
      <c r="E210" s="488"/>
      <c r="F210" s="488"/>
      <c r="G210" s="488"/>
      <c r="H210" s="488"/>
      <c r="I210" s="489"/>
    </row>
    <row r="211" spans="1:9" x14ac:dyDescent="0.2">
      <c r="A211" s="488"/>
      <c r="B211" s="488"/>
      <c r="C211" s="488"/>
      <c r="D211" s="488"/>
      <c r="E211" s="488"/>
      <c r="F211" s="488"/>
      <c r="G211" s="488"/>
      <c r="H211" s="488"/>
      <c r="I211" s="489"/>
    </row>
    <row r="212" spans="1:9" x14ac:dyDescent="0.2">
      <c r="A212" s="488"/>
      <c r="B212" s="488"/>
      <c r="C212" s="488"/>
      <c r="D212" s="488"/>
      <c r="E212" s="488"/>
      <c r="F212" s="488"/>
      <c r="G212" s="488"/>
      <c r="H212" s="488"/>
      <c r="I212" s="489"/>
    </row>
    <row r="213" spans="1:9" x14ac:dyDescent="0.2">
      <c r="A213" s="488"/>
      <c r="B213" s="488"/>
      <c r="C213" s="488"/>
      <c r="D213" s="488"/>
      <c r="E213" s="488"/>
      <c r="F213" s="488"/>
      <c r="G213" s="488"/>
      <c r="H213" s="488"/>
      <c r="I213" s="489"/>
    </row>
    <row r="214" spans="1:9" x14ac:dyDescent="0.2">
      <c r="A214" s="488"/>
      <c r="B214" s="488"/>
      <c r="C214" s="488"/>
      <c r="D214" s="488"/>
      <c r="E214" s="488"/>
      <c r="F214" s="488"/>
      <c r="G214" s="488"/>
      <c r="H214" s="488"/>
      <c r="I214" s="489"/>
    </row>
    <row r="215" spans="1:9" x14ac:dyDescent="0.2">
      <c r="A215" s="488"/>
      <c r="B215" s="488"/>
      <c r="C215" s="488"/>
      <c r="D215" s="488"/>
      <c r="E215" s="488"/>
      <c r="F215" s="488"/>
      <c r="G215" s="488"/>
      <c r="H215" s="488"/>
      <c r="I215" s="489"/>
    </row>
    <row r="216" spans="1:9" x14ac:dyDescent="0.2">
      <c r="A216" s="488"/>
      <c r="B216" s="488"/>
      <c r="C216" s="488"/>
      <c r="D216" s="488"/>
      <c r="E216" s="488"/>
      <c r="F216" s="488"/>
      <c r="G216" s="488"/>
      <c r="H216" s="488"/>
      <c r="I216" s="489"/>
    </row>
    <row r="217" spans="1:9" x14ac:dyDescent="0.2">
      <c r="A217" s="488"/>
      <c r="B217" s="488"/>
      <c r="C217" s="488"/>
      <c r="D217" s="488"/>
      <c r="E217" s="488"/>
      <c r="F217" s="488"/>
      <c r="G217" s="488"/>
      <c r="H217" s="488"/>
      <c r="I217" s="489"/>
    </row>
    <row r="218" spans="1:9" x14ac:dyDescent="0.2">
      <c r="A218" s="488"/>
      <c r="B218" s="488"/>
      <c r="C218" s="488"/>
      <c r="D218" s="488"/>
      <c r="E218" s="488"/>
      <c r="F218" s="488"/>
      <c r="G218" s="488"/>
      <c r="H218" s="488"/>
      <c r="I218" s="489"/>
    </row>
    <row r="219" spans="1:9" x14ac:dyDescent="0.2">
      <c r="A219" s="488"/>
      <c r="B219" s="488"/>
      <c r="C219" s="488"/>
      <c r="D219" s="488"/>
      <c r="E219" s="488"/>
      <c r="F219" s="488"/>
      <c r="G219" s="488"/>
      <c r="H219" s="488"/>
      <c r="I219" s="489"/>
    </row>
    <row r="220" spans="1:9" x14ac:dyDescent="0.2">
      <c r="A220" s="488"/>
      <c r="B220" s="488"/>
      <c r="C220" s="488"/>
      <c r="D220" s="488"/>
      <c r="E220" s="488"/>
      <c r="F220" s="488"/>
      <c r="G220" s="488"/>
      <c r="H220" s="488"/>
      <c r="I220" s="489"/>
    </row>
    <row r="221" spans="1:9" x14ac:dyDescent="0.2">
      <c r="A221" s="488"/>
      <c r="B221" s="488"/>
      <c r="C221" s="488"/>
      <c r="D221" s="488"/>
      <c r="E221" s="488"/>
      <c r="F221" s="488"/>
      <c r="G221" s="488"/>
      <c r="H221" s="488"/>
      <c r="I221" s="489"/>
    </row>
    <row r="222" spans="1:9" x14ac:dyDescent="0.2">
      <c r="A222" s="488"/>
      <c r="B222" s="488"/>
      <c r="C222" s="488"/>
      <c r="D222" s="488"/>
      <c r="E222" s="488"/>
      <c r="F222" s="488"/>
      <c r="G222" s="488"/>
      <c r="H222" s="488"/>
      <c r="I222" s="489"/>
    </row>
    <row r="223" spans="1:9" x14ac:dyDescent="0.2">
      <c r="A223" s="488"/>
      <c r="B223" s="488"/>
      <c r="C223" s="488"/>
      <c r="D223" s="488"/>
      <c r="E223" s="488"/>
      <c r="F223" s="488"/>
      <c r="G223" s="488"/>
      <c r="H223" s="488"/>
      <c r="I223" s="489"/>
    </row>
    <row r="224" spans="1:9" x14ac:dyDescent="0.2">
      <c r="A224" s="488"/>
      <c r="B224" s="488"/>
      <c r="C224" s="488"/>
      <c r="D224" s="488"/>
      <c r="E224" s="488"/>
      <c r="F224" s="488"/>
      <c r="G224" s="488"/>
      <c r="H224" s="488"/>
      <c r="I224" s="489"/>
    </row>
    <row r="225" spans="1:9" x14ac:dyDescent="0.2">
      <c r="A225" s="488"/>
      <c r="B225" s="488"/>
      <c r="C225" s="488"/>
      <c r="D225" s="488"/>
      <c r="E225" s="488"/>
      <c r="F225" s="488"/>
      <c r="G225" s="488"/>
      <c r="H225" s="488"/>
      <c r="I225" s="489"/>
    </row>
    <row r="226" spans="1:9" x14ac:dyDescent="0.2">
      <c r="A226" s="488"/>
      <c r="B226" s="488"/>
      <c r="C226" s="488"/>
      <c r="D226" s="488"/>
      <c r="E226" s="488"/>
      <c r="F226" s="488"/>
      <c r="G226" s="488"/>
      <c r="H226" s="488"/>
      <c r="I226" s="489"/>
    </row>
    <row r="227" spans="1:9" x14ac:dyDescent="0.2">
      <c r="A227" s="488"/>
      <c r="B227" s="488"/>
      <c r="C227" s="488"/>
      <c r="D227" s="488"/>
      <c r="E227" s="488"/>
      <c r="F227" s="488"/>
      <c r="G227" s="488"/>
      <c r="H227" s="488"/>
      <c r="I227" s="489"/>
    </row>
    <row r="228" spans="1:9" x14ac:dyDescent="0.2">
      <c r="A228" s="488"/>
      <c r="B228" s="488"/>
      <c r="C228" s="488"/>
      <c r="D228" s="488"/>
      <c r="E228" s="488"/>
      <c r="F228" s="488"/>
      <c r="G228" s="488"/>
      <c r="H228" s="488"/>
      <c r="I228" s="489"/>
    </row>
    <row r="229" spans="1:9" x14ac:dyDescent="0.2">
      <c r="A229" s="488"/>
      <c r="B229" s="488"/>
      <c r="C229" s="488"/>
      <c r="D229" s="488"/>
      <c r="E229" s="488"/>
      <c r="F229" s="488"/>
      <c r="G229" s="488"/>
      <c r="H229" s="488"/>
      <c r="I229" s="489"/>
    </row>
    <row r="230" spans="1:9" x14ac:dyDescent="0.2">
      <c r="A230" s="488"/>
      <c r="B230" s="488"/>
      <c r="C230" s="488"/>
      <c r="D230" s="488"/>
      <c r="E230" s="488"/>
      <c r="F230" s="488"/>
      <c r="G230" s="488"/>
      <c r="H230" s="488"/>
      <c r="I230" s="489"/>
    </row>
    <row r="231" spans="1:9" x14ac:dyDescent="0.2">
      <c r="A231" s="488"/>
      <c r="B231" s="488"/>
      <c r="C231" s="488"/>
      <c r="D231" s="488"/>
      <c r="E231" s="488"/>
      <c r="F231" s="488"/>
      <c r="G231" s="488"/>
      <c r="H231" s="488"/>
      <c r="I231" s="489"/>
    </row>
    <row r="232" spans="1:9" x14ac:dyDescent="0.2">
      <c r="A232" s="488"/>
      <c r="B232" s="488"/>
      <c r="C232" s="488"/>
      <c r="D232" s="488"/>
      <c r="E232" s="488"/>
      <c r="F232" s="488"/>
      <c r="G232" s="488"/>
      <c r="H232" s="488"/>
      <c r="I232" s="489"/>
    </row>
    <row r="233" spans="1:9" x14ac:dyDescent="0.2">
      <c r="A233" s="488"/>
      <c r="B233" s="488"/>
      <c r="C233" s="488"/>
      <c r="D233" s="488"/>
      <c r="E233" s="488"/>
      <c r="F233" s="488"/>
      <c r="G233" s="488"/>
      <c r="H233" s="488"/>
      <c r="I233" s="489"/>
    </row>
    <row r="234" spans="1:9" x14ac:dyDescent="0.2">
      <c r="A234" s="488"/>
      <c r="B234" s="488"/>
      <c r="C234" s="488"/>
      <c r="D234" s="488"/>
      <c r="E234" s="488"/>
      <c r="F234" s="488"/>
      <c r="G234" s="488"/>
      <c r="H234" s="488"/>
      <c r="I234" s="489"/>
    </row>
    <row r="235" spans="1:9" x14ac:dyDescent="0.2">
      <c r="A235" s="488"/>
      <c r="B235" s="488"/>
      <c r="C235" s="488"/>
      <c r="D235" s="488"/>
      <c r="E235" s="488"/>
      <c r="F235" s="488"/>
      <c r="G235" s="488"/>
      <c r="H235" s="488"/>
      <c r="I235" s="489"/>
    </row>
    <row r="236" spans="1:9" x14ac:dyDescent="0.2">
      <c r="A236" s="488"/>
      <c r="B236" s="488"/>
      <c r="C236" s="488"/>
      <c r="D236" s="488"/>
      <c r="E236" s="488"/>
      <c r="F236" s="488"/>
      <c r="G236" s="488"/>
      <c r="H236" s="488"/>
      <c r="I236" s="489"/>
    </row>
    <row r="237" spans="1:9" x14ac:dyDescent="0.2">
      <c r="A237" s="488"/>
      <c r="B237" s="488"/>
      <c r="C237" s="488"/>
      <c r="D237" s="488"/>
      <c r="E237" s="488"/>
      <c r="F237" s="488"/>
      <c r="G237" s="488"/>
      <c r="H237" s="488"/>
      <c r="I237" s="489"/>
    </row>
    <row r="238" spans="1:9" x14ac:dyDescent="0.2">
      <c r="A238" s="488"/>
      <c r="B238" s="488"/>
      <c r="C238" s="488"/>
      <c r="D238" s="488"/>
      <c r="E238" s="488"/>
      <c r="F238" s="488"/>
      <c r="G238" s="488"/>
      <c r="H238" s="488"/>
      <c r="I238" s="489"/>
    </row>
    <row r="239" spans="1:9" x14ac:dyDescent="0.2">
      <c r="A239" s="488"/>
      <c r="B239" s="488"/>
      <c r="C239" s="488"/>
      <c r="D239" s="488"/>
      <c r="E239" s="488"/>
      <c r="F239" s="488"/>
      <c r="G239" s="488"/>
      <c r="H239" s="488"/>
      <c r="I239" s="489"/>
    </row>
    <row r="240" spans="1:9" x14ac:dyDescent="0.2">
      <c r="A240" s="488"/>
      <c r="B240" s="488"/>
      <c r="C240" s="488"/>
      <c r="D240" s="488"/>
      <c r="E240" s="488"/>
      <c r="F240" s="488"/>
      <c r="G240" s="488"/>
      <c r="H240" s="488"/>
      <c r="I240" s="489"/>
    </row>
    <row r="241" spans="1:9" x14ac:dyDescent="0.2">
      <c r="A241" s="488"/>
      <c r="B241" s="488"/>
      <c r="C241" s="488"/>
      <c r="D241" s="488"/>
      <c r="E241" s="488"/>
      <c r="F241" s="488"/>
      <c r="G241" s="488"/>
      <c r="H241" s="488"/>
      <c r="I241" s="489"/>
    </row>
    <row r="242" spans="1:9" x14ac:dyDescent="0.2">
      <c r="A242" s="488"/>
      <c r="B242" s="488"/>
      <c r="C242" s="488"/>
      <c r="D242" s="488"/>
      <c r="E242" s="488"/>
      <c r="F242" s="488"/>
      <c r="G242" s="488"/>
      <c r="H242" s="488"/>
      <c r="I242" s="489"/>
    </row>
    <row r="243" spans="1:9" x14ac:dyDescent="0.2">
      <c r="A243" s="488"/>
      <c r="B243" s="488"/>
      <c r="C243" s="488"/>
      <c r="D243" s="488"/>
      <c r="E243" s="488"/>
      <c r="F243" s="488"/>
      <c r="G243" s="488"/>
      <c r="H243" s="488"/>
      <c r="I243" s="489"/>
    </row>
    <row r="244" spans="1:9" x14ac:dyDescent="0.2">
      <c r="A244" s="488"/>
      <c r="B244" s="488"/>
      <c r="C244" s="488"/>
      <c r="D244" s="488"/>
      <c r="E244" s="488"/>
      <c r="F244" s="488"/>
      <c r="G244" s="488"/>
      <c r="H244" s="488"/>
      <c r="I244" s="489"/>
    </row>
    <row r="245" spans="1:9" x14ac:dyDescent="0.2">
      <c r="A245" s="488"/>
      <c r="B245" s="488"/>
      <c r="C245" s="488"/>
      <c r="D245" s="488"/>
      <c r="E245" s="488"/>
      <c r="F245" s="488"/>
      <c r="G245" s="488"/>
      <c r="H245" s="488"/>
      <c r="I245" s="489"/>
    </row>
    <row r="246" spans="1:9" x14ac:dyDescent="0.2">
      <c r="A246" s="488"/>
      <c r="B246" s="488"/>
      <c r="C246" s="488"/>
      <c r="D246" s="488"/>
      <c r="E246" s="488"/>
      <c r="F246" s="488"/>
      <c r="G246" s="488"/>
      <c r="H246" s="488"/>
      <c r="I246" s="489"/>
    </row>
    <row r="247" spans="1:9" x14ac:dyDescent="0.2">
      <c r="A247" s="488"/>
      <c r="B247" s="488"/>
      <c r="C247" s="488"/>
      <c r="D247" s="488"/>
      <c r="E247" s="488"/>
      <c r="F247" s="488"/>
      <c r="G247" s="488"/>
      <c r="H247" s="488"/>
      <c r="I247" s="489"/>
    </row>
    <row r="248" spans="1:9" x14ac:dyDescent="0.2">
      <c r="A248" s="488"/>
      <c r="B248" s="488"/>
      <c r="C248" s="488"/>
      <c r="D248" s="488"/>
      <c r="E248" s="488"/>
      <c r="F248" s="488"/>
      <c r="G248" s="488"/>
      <c r="H248" s="488"/>
      <c r="I248" s="489"/>
    </row>
    <row r="249" spans="1:9" x14ac:dyDescent="0.2">
      <c r="A249" s="488"/>
      <c r="B249" s="488"/>
      <c r="C249" s="488"/>
      <c r="D249" s="488"/>
      <c r="E249" s="488"/>
      <c r="F249" s="488"/>
      <c r="G249" s="488"/>
      <c r="H249" s="488"/>
      <c r="I249" s="489"/>
    </row>
    <row r="250" spans="1:9" x14ac:dyDescent="0.2">
      <c r="A250" s="488"/>
      <c r="B250" s="488"/>
      <c r="C250" s="488"/>
      <c r="D250" s="488"/>
      <c r="E250" s="488"/>
      <c r="F250" s="488"/>
      <c r="G250" s="488"/>
      <c r="H250" s="488"/>
      <c r="I250" s="489"/>
    </row>
    <row r="251" spans="1:9" x14ac:dyDescent="0.2">
      <c r="A251" s="488"/>
      <c r="B251" s="488"/>
      <c r="C251" s="488"/>
      <c r="D251" s="488"/>
      <c r="E251" s="488"/>
      <c r="F251" s="488"/>
      <c r="G251" s="488"/>
      <c r="H251" s="488"/>
      <c r="I251" s="489"/>
    </row>
    <row r="252" spans="1:9" x14ac:dyDescent="0.2">
      <c r="A252" s="488"/>
      <c r="B252" s="488"/>
      <c r="C252" s="488"/>
      <c r="D252" s="488"/>
      <c r="E252" s="488"/>
      <c r="F252" s="488"/>
      <c r="G252" s="488"/>
      <c r="H252" s="488"/>
      <c r="I252" s="489"/>
    </row>
    <row r="253" spans="1:9" x14ac:dyDescent="0.2">
      <c r="A253" s="488"/>
      <c r="B253" s="488"/>
      <c r="C253" s="488"/>
      <c r="D253" s="488"/>
      <c r="E253" s="488"/>
      <c r="F253" s="488"/>
      <c r="G253" s="488"/>
      <c r="H253" s="488"/>
      <c r="I253" s="489"/>
    </row>
    <row r="254" spans="1:9" x14ac:dyDescent="0.2">
      <c r="A254" s="488"/>
      <c r="B254" s="488"/>
      <c r="C254" s="488"/>
      <c r="D254" s="488"/>
      <c r="E254" s="488"/>
      <c r="F254" s="488"/>
      <c r="G254" s="488"/>
      <c r="H254" s="488"/>
      <c r="I254" s="489"/>
    </row>
    <row r="255" spans="1:9" x14ac:dyDescent="0.2">
      <c r="A255" s="488"/>
      <c r="B255" s="488"/>
      <c r="C255" s="488"/>
      <c r="D255" s="488"/>
      <c r="E255" s="488"/>
      <c r="F255" s="488"/>
      <c r="G255" s="488"/>
      <c r="H255" s="488"/>
      <c r="I255" s="489"/>
    </row>
    <row r="256" spans="1:9" x14ac:dyDescent="0.2">
      <c r="A256" s="488"/>
      <c r="B256" s="488"/>
      <c r="C256" s="488"/>
      <c r="D256" s="488"/>
      <c r="E256" s="488"/>
      <c r="F256" s="488"/>
      <c r="G256" s="488"/>
      <c r="H256" s="488"/>
      <c r="I256" s="489"/>
    </row>
    <row r="257" spans="1:9" x14ac:dyDescent="0.2">
      <c r="A257" s="488"/>
      <c r="B257" s="488"/>
      <c r="C257" s="488"/>
      <c r="D257" s="488"/>
      <c r="E257" s="488"/>
      <c r="F257" s="488"/>
      <c r="G257" s="488"/>
      <c r="H257" s="488"/>
      <c r="I257" s="489"/>
    </row>
    <row r="258" spans="1:9" x14ac:dyDescent="0.2">
      <c r="A258" s="488"/>
      <c r="B258" s="488"/>
      <c r="C258" s="488"/>
      <c r="D258" s="488"/>
      <c r="E258" s="488"/>
      <c r="F258" s="488"/>
      <c r="G258" s="488"/>
      <c r="H258" s="488"/>
      <c r="I258" s="489"/>
    </row>
    <row r="259" spans="1:9" x14ac:dyDescent="0.2">
      <c r="A259" s="488"/>
      <c r="B259" s="488"/>
      <c r="C259" s="488"/>
      <c r="D259" s="488"/>
      <c r="E259" s="488"/>
      <c r="F259" s="488"/>
      <c r="G259" s="488"/>
      <c r="H259" s="488"/>
      <c r="I259" s="489"/>
    </row>
    <row r="260" spans="1:9" x14ac:dyDescent="0.2">
      <c r="A260" s="488"/>
      <c r="B260" s="488"/>
      <c r="C260" s="488"/>
      <c r="D260" s="488"/>
      <c r="E260" s="488"/>
      <c r="F260" s="488"/>
      <c r="G260" s="488"/>
      <c r="H260" s="488"/>
      <c r="I260" s="489"/>
    </row>
    <row r="261" spans="1:9" x14ac:dyDescent="0.2">
      <c r="A261" s="488"/>
      <c r="B261" s="488"/>
      <c r="C261" s="488"/>
      <c r="D261" s="488"/>
      <c r="E261" s="488"/>
      <c r="F261" s="488"/>
      <c r="G261" s="488"/>
      <c r="H261" s="488"/>
      <c r="I261" s="489"/>
    </row>
    <row r="262" spans="1:9" x14ac:dyDescent="0.2">
      <c r="A262" s="488"/>
      <c r="B262" s="488"/>
      <c r="C262" s="488"/>
      <c r="D262" s="488"/>
      <c r="E262" s="488"/>
      <c r="F262" s="488"/>
      <c r="G262" s="488"/>
      <c r="H262" s="488"/>
      <c r="I262" s="489"/>
    </row>
    <row r="263" spans="1:9" x14ac:dyDescent="0.2">
      <c r="A263" s="488"/>
      <c r="B263" s="488"/>
      <c r="C263" s="488"/>
      <c r="D263" s="488"/>
      <c r="E263" s="488"/>
      <c r="F263" s="488"/>
      <c r="G263" s="488"/>
      <c r="H263" s="488"/>
      <c r="I263" s="489"/>
    </row>
    <row r="264" spans="1:9" x14ac:dyDescent="0.2">
      <c r="A264" s="488"/>
      <c r="B264" s="488"/>
      <c r="C264" s="488"/>
      <c r="D264" s="488"/>
      <c r="E264" s="488"/>
      <c r="F264" s="488"/>
      <c r="G264" s="488"/>
      <c r="H264" s="488"/>
      <c r="I264" s="489"/>
    </row>
    <row r="265" spans="1:9" x14ac:dyDescent="0.2">
      <c r="A265" s="488"/>
      <c r="B265" s="488"/>
      <c r="C265" s="488"/>
      <c r="D265" s="488"/>
      <c r="E265" s="488"/>
      <c r="F265" s="488"/>
      <c r="G265" s="488"/>
      <c r="H265" s="488"/>
      <c r="I265" s="489"/>
    </row>
    <row r="266" spans="1:9" x14ac:dyDescent="0.2">
      <c r="A266" s="488"/>
      <c r="B266" s="488"/>
      <c r="C266" s="488"/>
      <c r="D266" s="488"/>
      <c r="E266" s="488"/>
      <c r="F266" s="488"/>
      <c r="G266" s="488"/>
      <c r="H266" s="488"/>
      <c r="I266" s="489"/>
    </row>
    <row r="267" spans="1:9" x14ac:dyDescent="0.2">
      <c r="A267" s="488"/>
      <c r="B267" s="488"/>
      <c r="C267" s="488"/>
      <c r="D267" s="488"/>
      <c r="E267" s="488"/>
      <c r="F267" s="488"/>
      <c r="G267" s="488"/>
      <c r="H267" s="488"/>
      <c r="I267" s="489"/>
    </row>
    <row r="268" spans="1:9" x14ac:dyDescent="0.2">
      <c r="A268" s="488"/>
      <c r="B268" s="488"/>
      <c r="C268" s="488"/>
      <c r="D268" s="488"/>
      <c r="E268" s="488"/>
      <c r="F268" s="488"/>
      <c r="G268" s="488"/>
      <c r="H268" s="488"/>
      <c r="I268" s="489"/>
    </row>
    <row r="269" spans="1:9" x14ac:dyDescent="0.2">
      <c r="A269" s="488"/>
      <c r="B269" s="488"/>
      <c r="C269" s="488"/>
      <c r="D269" s="488"/>
      <c r="E269" s="488"/>
      <c r="F269" s="488"/>
      <c r="G269" s="488"/>
      <c r="H269" s="488"/>
      <c r="I269" s="489"/>
    </row>
    <row r="270" spans="1:9" x14ac:dyDescent="0.2">
      <c r="A270" s="488"/>
      <c r="B270" s="488"/>
      <c r="C270" s="488"/>
      <c r="D270" s="488"/>
      <c r="E270" s="488"/>
      <c r="F270" s="488"/>
      <c r="G270" s="488"/>
      <c r="H270" s="488"/>
      <c r="I270" s="489"/>
    </row>
    <row r="271" spans="1:9" x14ac:dyDescent="0.2">
      <c r="A271" s="488"/>
      <c r="B271" s="488"/>
      <c r="C271" s="488"/>
      <c r="D271" s="488"/>
      <c r="E271" s="488"/>
      <c r="F271" s="488"/>
      <c r="G271" s="488"/>
      <c r="H271" s="488"/>
      <c r="I271" s="489"/>
    </row>
    <row r="272" spans="1:9" x14ac:dyDescent="0.2">
      <c r="A272" s="488"/>
      <c r="B272" s="488"/>
      <c r="C272" s="488"/>
      <c r="D272" s="488"/>
      <c r="E272" s="488"/>
      <c r="F272" s="488"/>
      <c r="G272" s="488"/>
      <c r="H272" s="488"/>
      <c r="I272" s="489"/>
    </row>
    <row r="273" spans="1:9" x14ac:dyDescent="0.2">
      <c r="A273" s="488"/>
      <c r="B273" s="488"/>
      <c r="C273" s="488"/>
      <c r="D273" s="488"/>
      <c r="E273" s="488"/>
      <c r="F273" s="488"/>
      <c r="G273" s="488"/>
      <c r="H273" s="488"/>
      <c r="I273" s="489"/>
    </row>
    <row r="274" spans="1:9" x14ac:dyDescent="0.2">
      <c r="A274" s="488"/>
      <c r="B274" s="488"/>
      <c r="C274" s="488"/>
      <c r="D274" s="488"/>
      <c r="E274" s="488"/>
      <c r="F274" s="488"/>
      <c r="G274" s="488"/>
      <c r="H274" s="488"/>
      <c r="I274" s="489"/>
    </row>
    <row r="275" spans="1:9" x14ac:dyDescent="0.2">
      <c r="A275" s="488"/>
      <c r="B275" s="488"/>
      <c r="C275" s="488"/>
      <c r="D275" s="488"/>
      <c r="E275" s="488"/>
      <c r="F275" s="488"/>
      <c r="G275" s="488"/>
      <c r="H275" s="488"/>
      <c r="I275" s="489"/>
    </row>
    <row r="276" spans="1:9" x14ac:dyDescent="0.2">
      <c r="A276" s="488"/>
      <c r="B276" s="488"/>
      <c r="C276" s="488"/>
      <c r="D276" s="488"/>
      <c r="E276" s="488"/>
      <c r="F276" s="488"/>
      <c r="G276" s="488"/>
      <c r="H276" s="488"/>
      <c r="I276" s="489"/>
    </row>
    <row r="277" spans="1:9" x14ac:dyDescent="0.2">
      <c r="A277" s="488"/>
      <c r="B277" s="488"/>
      <c r="C277" s="488"/>
      <c r="D277" s="488"/>
      <c r="E277" s="488"/>
      <c r="F277" s="488"/>
      <c r="G277" s="488"/>
      <c r="H277" s="488"/>
      <c r="I277" s="489"/>
    </row>
    <row r="278" spans="1:9" x14ac:dyDescent="0.2">
      <c r="A278" s="488"/>
      <c r="B278" s="488"/>
      <c r="C278" s="488"/>
      <c r="D278" s="488"/>
      <c r="E278" s="488"/>
      <c r="F278" s="488"/>
      <c r="G278" s="488"/>
      <c r="H278" s="488"/>
      <c r="I278" s="489"/>
    </row>
    <row r="279" spans="1:9" x14ac:dyDescent="0.2">
      <c r="A279" s="488"/>
      <c r="B279" s="488"/>
      <c r="C279" s="488"/>
      <c r="D279" s="488"/>
      <c r="E279" s="488"/>
      <c r="F279" s="488"/>
      <c r="G279" s="488"/>
      <c r="H279" s="488"/>
      <c r="I279" s="489"/>
    </row>
    <row r="280" spans="1:9" x14ac:dyDescent="0.2">
      <c r="A280" s="488"/>
      <c r="B280" s="488"/>
      <c r="C280" s="488"/>
      <c r="D280" s="488"/>
      <c r="E280" s="488"/>
      <c r="F280" s="488"/>
      <c r="G280" s="488"/>
      <c r="H280" s="488"/>
      <c r="I280" s="489"/>
    </row>
    <row r="281" spans="1:9" x14ac:dyDescent="0.2">
      <c r="A281" s="488"/>
      <c r="B281" s="488"/>
      <c r="C281" s="488"/>
      <c r="D281" s="488"/>
      <c r="E281" s="488"/>
      <c r="F281" s="488"/>
      <c r="G281" s="488"/>
      <c r="H281" s="488"/>
      <c r="I281" s="489"/>
    </row>
    <row r="282" spans="1:9" x14ac:dyDescent="0.2">
      <c r="A282" s="488"/>
      <c r="B282" s="488"/>
      <c r="C282" s="488"/>
      <c r="D282" s="488"/>
      <c r="E282" s="488"/>
      <c r="F282" s="488"/>
      <c r="G282" s="488"/>
      <c r="H282" s="488"/>
      <c r="I282" s="489"/>
    </row>
    <row r="283" spans="1:9" x14ac:dyDescent="0.2">
      <c r="A283" s="488"/>
      <c r="B283" s="488"/>
      <c r="C283" s="488"/>
      <c r="D283" s="488"/>
      <c r="E283" s="488"/>
      <c r="F283" s="488"/>
      <c r="G283" s="488"/>
      <c r="H283" s="488"/>
      <c r="I283" s="489"/>
    </row>
    <row r="284" spans="1:9" x14ac:dyDescent="0.2">
      <c r="A284" s="488"/>
      <c r="B284" s="488"/>
      <c r="C284" s="488"/>
      <c r="D284" s="488"/>
      <c r="E284" s="488"/>
      <c r="F284" s="488"/>
      <c r="G284" s="488"/>
      <c r="H284" s="488"/>
      <c r="I284" s="489"/>
    </row>
    <row r="285" spans="1:9" x14ac:dyDescent="0.2">
      <c r="A285" s="488"/>
      <c r="B285" s="488"/>
      <c r="C285" s="488"/>
      <c r="D285" s="488"/>
      <c r="E285" s="488"/>
      <c r="F285" s="488"/>
      <c r="G285" s="488"/>
      <c r="H285" s="488"/>
      <c r="I285" s="489"/>
    </row>
    <row r="286" spans="1:9" x14ac:dyDescent="0.2">
      <c r="A286" s="488"/>
      <c r="B286" s="488"/>
      <c r="C286" s="488"/>
      <c r="D286" s="488"/>
      <c r="E286" s="488"/>
      <c r="F286" s="488"/>
      <c r="G286" s="488"/>
      <c r="H286" s="488"/>
      <c r="I286" s="489"/>
    </row>
    <row r="287" spans="1:9" x14ac:dyDescent="0.2">
      <c r="A287" s="488"/>
      <c r="B287" s="488"/>
      <c r="C287" s="488"/>
      <c r="D287" s="488"/>
      <c r="E287" s="488"/>
      <c r="F287" s="488"/>
      <c r="G287" s="488"/>
      <c r="H287" s="488"/>
      <c r="I287" s="489"/>
    </row>
    <row r="288" spans="1:9" x14ac:dyDescent="0.2">
      <c r="A288" s="488"/>
      <c r="B288" s="488"/>
      <c r="C288" s="488"/>
      <c r="D288" s="488"/>
      <c r="E288" s="488"/>
      <c r="F288" s="488"/>
      <c r="G288" s="488"/>
      <c r="H288" s="488"/>
      <c r="I288" s="489"/>
    </row>
    <row r="289" spans="1:9" x14ac:dyDescent="0.2">
      <c r="A289" s="488"/>
      <c r="B289" s="488"/>
      <c r="C289" s="488"/>
      <c r="D289" s="488"/>
      <c r="E289" s="488"/>
      <c r="F289" s="488"/>
      <c r="G289" s="488"/>
      <c r="H289" s="488"/>
      <c r="I289" s="489"/>
    </row>
    <row r="290" spans="1:9" x14ac:dyDescent="0.2">
      <c r="A290" s="488"/>
      <c r="B290" s="488"/>
      <c r="C290" s="488"/>
      <c r="D290" s="488"/>
      <c r="E290" s="488"/>
      <c r="F290" s="488"/>
      <c r="G290" s="488"/>
      <c r="H290" s="488"/>
      <c r="I290" s="489"/>
    </row>
    <row r="291" spans="1:9" x14ac:dyDescent="0.2">
      <c r="A291" s="488"/>
      <c r="B291" s="488"/>
      <c r="C291" s="488"/>
      <c r="D291" s="488"/>
      <c r="E291" s="488"/>
      <c r="F291" s="488"/>
      <c r="G291" s="488"/>
      <c r="H291" s="488"/>
      <c r="I291" s="489"/>
    </row>
    <row r="292" spans="1:9" x14ac:dyDescent="0.2">
      <c r="A292" s="488"/>
      <c r="B292" s="488"/>
      <c r="C292" s="488"/>
      <c r="D292" s="488"/>
      <c r="E292" s="488"/>
      <c r="F292" s="488"/>
      <c r="G292" s="488"/>
      <c r="H292" s="488"/>
      <c r="I292" s="489"/>
    </row>
    <row r="293" spans="1:9" x14ac:dyDescent="0.2">
      <c r="A293" s="488"/>
      <c r="B293" s="488"/>
      <c r="C293" s="488"/>
      <c r="D293" s="488"/>
      <c r="E293" s="488"/>
      <c r="F293" s="488"/>
      <c r="G293" s="488"/>
      <c r="H293" s="488"/>
      <c r="I293" s="489"/>
    </row>
    <row r="294" spans="1:9" x14ac:dyDescent="0.2">
      <c r="A294" s="488"/>
      <c r="B294" s="488"/>
      <c r="C294" s="488"/>
      <c r="D294" s="488"/>
      <c r="E294" s="488"/>
      <c r="F294" s="488"/>
      <c r="G294" s="488"/>
      <c r="H294" s="488"/>
      <c r="I294" s="489"/>
    </row>
    <row r="295" spans="1:9" x14ac:dyDescent="0.2">
      <c r="A295" s="488"/>
      <c r="B295" s="488"/>
      <c r="C295" s="488"/>
      <c r="D295" s="488"/>
      <c r="E295" s="488"/>
      <c r="F295" s="488"/>
      <c r="G295" s="488"/>
      <c r="H295" s="488"/>
      <c r="I295" s="489"/>
    </row>
    <row r="296" spans="1:9" x14ac:dyDescent="0.2">
      <c r="A296" s="488"/>
      <c r="B296" s="488"/>
      <c r="C296" s="488"/>
      <c r="D296" s="488"/>
      <c r="E296" s="488"/>
      <c r="F296" s="488"/>
      <c r="G296" s="488"/>
      <c r="H296" s="488"/>
      <c r="I296" s="489"/>
    </row>
    <row r="297" spans="1:9" x14ac:dyDescent="0.2">
      <c r="A297" s="488"/>
      <c r="B297" s="488"/>
      <c r="C297" s="488"/>
      <c r="D297" s="488"/>
      <c r="E297" s="488"/>
      <c r="F297" s="488"/>
      <c r="G297" s="488"/>
      <c r="H297" s="488"/>
      <c r="I297" s="489"/>
    </row>
    <row r="298" spans="1:9" x14ac:dyDescent="0.2">
      <c r="A298" s="488"/>
      <c r="B298" s="488"/>
      <c r="C298" s="488"/>
      <c r="D298" s="488"/>
      <c r="E298" s="488"/>
      <c r="F298" s="488"/>
      <c r="G298" s="488"/>
      <c r="H298" s="488"/>
      <c r="I298" s="489"/>
    </row>
    <row r="299" spans="1:9" x14ac:dyDescent="0.2">
      <c r="A299" s="488"/>
      <c r="B299" s="488"/>
      <c r="C299" s="488"/>
      <c r="D299" s="488"/>
      <c r="E299" s="488"/>
      <c r="F299" s="488"/>
      <c r="G299" s="488"/>
      <c r="H299" s="488"/>
      <c r="I299" s="489"/>
    </row>
    <row r="300" spans="1:9" x14ac:dyDescent="0.2">
      <c r="A300" s="488"/>
      <c r="B300" s="488"/>
      <c r="C300" s="488"/>
      <c r="D300" s="488"/>
      <c r="E300" s="488"/>
      <c r="F300" s="488"/>
      <c r="G300" s="488"/>
      <c r="H300" s="488"/>
      <c r="I300" s="489"/>
    </row>
    <row r="301" spans="1:9" x14ac:dyDescent="0.2">
      <c r="A301" s="488"/>
      <c r="B301" s="488"/>
      <c r="C301" s="488"/>
      <c r="D301" s="488"/>
      <c r="E301" s="488"/>
      <c r="F301" s="488"/>
      <c r="G301" s="488"/>
      <c r="H301" s="488"/>
      <c r="I301" s="489"/>
    </row>
    <row r="302" spans="1:9" x14ac:dyDescent="0.2">
      <c r="A302" s="488"/>
      <c r="B302" s="488"/>
      <c r="C302" s="488"/>
      <c r="D302" s="488"/>
      <c r="E302" s="488"/>
      <c r="F302" s="488"/>
      <c r="G302" s="488"/>
      <c r="H302" s="488"/>
      <c r="I302" s="489"/>
    </row>
    <row r="303" spans="1:9" x14ac:dyDescent="0.2">
      <c r="A303" s="488"/>
      <c r="B303" s="488"/>
      <c r="C303" s="488"/>
      <c r="D303" s="488"/>
      <c r="E303" s="488"/>
      <c r="F303" s="488"/>
      <c r="G303" s="488"/>
      <c r="H303" s="488"/>
      <c r="I303" s="489"/>
    </row>
    <row r="304" spans="1:9" x14ac:dyDescent="0.2">
      <c r="A304" s="488"/>
      <c r="B304" s="488"/>
      <c r="C304" s="488"/>
      <c r="D304" s="488"/>
      <c r="E304" s="488"/>
      <c r="F304" s="488"/>
      <c r="G304" s="488"/>
      <c r="H304" s="488"/>
      <c r="I304" s="489"/>
    </row>
    <row r="305" spans="1:9" x14ac:dyDescent="0.2">
      <c r="A305" s="488"/>
      <c r="B305" s="488"/>
      <c r="C305" s="488"/>
      <c r="D305" s="488"/>
      <c r="E305" s="488"/>
      <c r="F305" s="488"/>
      <c r="G305" s="488"/>
      <c r="H305" s="488"/>
      <c r="I305" s="489"/>
    </row>
    <row r="306" spans="1:9" x14ac:dyDescent="0.2">
      <c r="A306" s="488"/>
      <c r="B306" s="488"/>
      <c r="C306" s="488"/>
      <c r="D306" s="488"/>
      <c r="E306" s="488"/>
      <c r="F306" s="488"/>
      <c r="G306" s="488"/>
      <c r="H306" s="488"/>
      <c r="I306" s="489"/>
    </row>
    <row r="307" spans="1:9" x14ac:dyDescent="0.2">
      <c r="A307" s="488"/>
      <c r="B307" s="488"/>
      <c r="C307" s="488"/>
      <c r="D307" s="488"/>
      <c r="E307" s="488"/>
      <c r="F307" s="488"/>
      <c r="G307" s="488"/>
      <c r="H307" s="488"/>
      <c r="I307" s="489"/>
    </row>
    <row r="308" spans="1:9" x14ac:dyDescent="0.2">
      <c r="A308" s="488"/>
      <c r="B308" s="488"/>
      <c r="C308" s="488"/>
      <c r="D308" s="488"/>
      <c r="E308" s="488"/>
      <c r="F308" s="488"/>
      <c r="G308" s="488"/>
      <c r="H308" s="488"/>
      <c r="I308" s="489"/>
    </row>
    <row r="309" spans="1:9" x14ac:dyDescent="0.2">
      <c r="A309" s="488"/>
      <c r="B309" s="488"/>
      <c r="C309" s="488"/>
      <c r="D309" s="488"/>
      <c r="E309" s="488"/>
      <c r="F309" s="488"/>
      <c r="G309" s="488"/>
      <c r="H309" s="488"/>
      <c r="I309" s="489"/>
    </row>
    <row r="310" spans="1:9" x14ac:dyDescent="0.2">
      <c r="A310" s="488"/>
      <c r="B310" s="488"/>
      <c r="C310" s="488"/>
      <c r="D310" s="488"/>
      <c r="E310" s="488"/>
      <c r="F310" s="488"/>
      <c r="G310" s="488"/>
      <c r="H310" s="488"/>
      <c r="I310" s="489"/>
    </row>
    <row r="311" spans="1:9" x14ac:dyDescent="0.2">
      <c r="A311" s="488"/>
      <c r="B311" s="488"/>
      <c r="C311" s="488"/>
      <c r="D311" s="488"/>
      <c r="E311" s="488"/>
      <c r="F311" s="488"/>
      <c r="G311" s="488"/>
      <c r="H311" s="488"/>
      <c r="I311" s="489"/>
    </row>
    <row r="312" spans="1:9" x14ac:dyDescent="0.2">
      <c r="A312" s="488"/>
      <c r="B312" s="488"/>
      <c r="C312" s="488"/>
      <c r="D312" s="488"/>
      <c r="E312" s="488"/>
      <c r="F312" s="488"/>
      <c r="G312" s="488"/>
      <c r="H312" s="488"/>
      <c r="I312" s="489"/>
    </row>
    <row r="313" spans="1:9" x14ac:dyDescent="0.2">
      <c r="A313" s="488"/>
      <c r="B313" s="488"/>
      <c r="C313" s="488"/>
      <c r="D313" s="488"/>
      <c r="E313" s="488"/>
      <c r="F313" s="488"/>
      <c r="G313" s="488"/>
      <c r="H313" s="488"/>
      <c r="I313" s="489"/>
    </row>
    <row r="314" spans="1:9" x14ac:dyDescent="0.2">
      <c r="A314" s="488"/>
      <c r="B314" s="488"/>
      <c r="C314" s="488"/>
      <c r="D314" s="488"/>
      <c r="E314" s="488"/>
      <c r="F314" s="488"/>
      <c r="G314" s="488"/>
      <c r="H314" s="488"/>
      <c r="I314" s="489"/>
    </row>
    <row r="315" spans="1:9" x14ac:dyDescent="0.2">
      <c r="A315" s="488"/>
      <c r="B315" s="488"/>
      <c r="C315" s="488"/>
      <c r="D315" s="488"/>
      <c r="E315" s="488"/>
      <c r="F315" s="488"/>
      <c r="G315" s="488"/>
      <c r="H315" s="488"/>
      <c r="I315" s="489"/>
    </row>
    <row r="316" spans="1:9" x14ac:dyDescent="0.2">
      <c r="A316" s="488"/>
      <c r="B316" s="488"/>
      <c r="C316" s="488"/>
      <c r="D316" s="488"/>
      <c r="E316" s="488"/>
      <c r="F316" s="488"/>
      <c r="G316" s="488"/>
      <c r="H316" s="488"/>
      <c r="I316" s="489"/>
    </row>
    <row r="317" spans="1:9" x14ac:dyDescent="0.2">
      <c r="A317" s="488"/>
      <c r="B317" s="488"/>
      <c r="C317" s="488"/>
      <c r="D317" s="488"/>
      <c r="E317" s="488"/>
      <c r="F317" s="488"/>
      <c r="G317" s="488"/>
      <c r="H317" s="488"/>
      <c r="I317" s="489"/>
    </row>
    <row r="318" spans="1:9" x14ac:dyDescent="0.2">
      <c r="A318" s="488"/>
      <c r="B318" s="488"/>
      <c r="C318" s="488"/>
      <c r="D318" s="488"/>
      <c r="E318" s="488"/>
      <c r="F318" s="488"/>
      <c r="G318" s="488"/>
      <c r="H318" s="488"/>
      <c r="I318" s="489"/>
    </row>
    <row r="319" spans="1:9" x14ac:dyDescent="0.2">
      <c r="A319" s="488"/>
      <c r="B319" s="488"/>
      <c r="C319" s="488"/>
      <c r="D319" s="488"/>
      <c r="E319" s="488"/>
      <c r="F319" s="488"/>
      <c r="G319" s="488"/>
      <c r="H319" s="488"/>
      <c r="I319" s="489"/>
    </row>
    <row r="320" spans="1:9" x14ac:dyDescent="0.2">
      <c r="A320" s="488"/>
      <c r="B320" s="488"/>
      <c r="C320" s="488"/>
      <c r="D320" s="488"/>
      <c r="E320" s="488"/>
      <c r="F320" s="488"/>
      <c r="G320" s="488"/>
      <c r="H320" s="488"/>
      <c r="I320" s="489"/>
    </row>
    <row r="321" spans="1:9" x14ac:dyDescent="0.2">
      <c r="A321" s="488"/>
      <c r="B321" s="488"/>
      <c r="C321" s="488"/>
      <c r="D321" s="488"/>
      <c r="E321" s="488"/>
      <c r="F321" s="488"/>
      <c r="G321" s="488"/>
      <c r="H321" s="488"/>
      <c r="I321" s="489"/>
    </row>
    <row r="322" spans="1:9" x14ac:dyDescent="0.2">
      <c r="A322" s="488"/>
      <c r="B322" s="488"/>
      <c r="C322" s="488"/>
      <c r="D322" s="488"/>
      <c r="E322" s="488"/>
      <c r="F322" s="488"/>
      <c r="G322" s="488"/>
      <c r="H322" s="488"/>
      <c r="I322" s="489"/>
    </row>
    <row r="323" spans="1:9" x14ac:dyDescent="0.2">
      <c r="A323" s="488"/>
      <c r="B323" s="488"/>
      <c r="C323" s="488"/>
      <c r="D323" s="488"/>
      <c r="E323" s="488"/>
      <c r="F323" s="488"/>
      <c r="G323" s="488"/>
      <c r="H323" s="488"/>
      <c r="I323" s="489"/>
    </row>
    <row r="324" spans="1:9" x14ac:dyDescent="0.2">
      <c r="A324" s="488"/>
      <c r="B324" s="488"/>
      <c r="C324" s="488"/>
      <c r="D324" s="488"/>
      <c r="E324" s="488"/>
      <c r="F324" s="488"/>
      <c r="G324" s="488"/>
      <c r="H324" s="488"/>
      <c r="I324" s="489"/>
    </row>
    <row r="325" spans="1:9" x14ac:dyDescent="0.2">
      <c r="A325" s="488"/>
      <c r="B325" s="488"/>
      <c r="C325" s="488"/>
      <c r="D325" s="488"/>
      <c r="E325" s="488"/>
      <c r="F325" s="488"/>
      <c r="G325" s="488"/>
      <c r="H325" s="488"/>
      <c r="I325" s="489"/>
    </row>
    <row r="326" spans="1:9" x14ac:dyDescent="0.2">
      <c r="A326" s="488"/>
      <c r="B326" s="488"/>
      <c r="C326" s="488"/>
      <c r="D326" s="488"/>
      <c r="E326" s="488"/>
      <c r="F326" s="488"/>
      <c r="G326" s="488"/>
      <c r="H326" s="488"/>
      <c r="I326" s="489"/>
    </row>
    <row r="327" spans="1:9" x14ac:dyDescent="0.2">
      <c r="A327" s="488"/>
      <c r="B327" s="488"/>
      <c r="C327" s="488"/>
      <c r="D327" s="488"/>
      <c r="E327" s="488"/>
      <c r="F327" s="488"/>
      <c r="G327" s="488"/>
      <c r="H327" s="488"/>
      <c r="I327" s="489"/>
    </row>
    <row r="328" spans="1:9" x14ac:dyDescent="0.2">
      <c r="A328" s="488"/>
      <c r="B328" s="488"/>
      <c r="C328" s="488"/>
      <c r="D328" s="488"/>
      <c r="E328" s="488"/>
      <c r="F328" s="488"/>
      <c r="G328" s="488"/>
      <c r="H328" s="488"/>
      <c r="I328" s="489"/>
    </row>
    <row r="329" spans="1:9" x14ac:dyDescent="0.2">
      <c r="A329" s="488"/>
      <c r="B329" s="488"/>
      <c r="C329" s="488"/>
      <c r="D329" s="488"/>
      <c r="E329" s="488"/>
      <c r="F329" s="488"/>
      <c r="G329" s="488"/>
      <c r="H329" s="488"/>
      <c r="I329" s="489"/>
    </row>
    <row r="330" spans="1:9" x14ac:dyDescent="0.2">
      <c r="A330" s="488"/>
      <c r="B330" s="488"/>
      <c r="C330" s="488"/>
      <c r="D330" s="488"/>
      <c r="E330" s="488"/>
      <c r="F330" s="488"/>
      <c r="G330" s="488"/>
      <c r="H330" s="488"/>
      <c r="I330" s="489"/>
    </row>
    <row r="331" spans="1:9" x14ac:dyDescent="0.2">
      <c r="A331" s="488"/>
      <c r="B331" s="488"/>
      <c r="C331" s="488"/>
      <c r="D331" s="488"/>
      <c r="E331" s="488"/>
      <c r="F331" s="488"/>
      <c r="G331" s="488"/>
      <c r="H331" s="488"/>
      <c r="I331" s="489"/>
    </row>
    <row r="332" spans="1:9" x14ac:dyDescent="0.2">
      <c r="A332" s="488"/>
      <c r="B332" s="488"/>
      <c r="C332" s="488"/>
      <c r="D332" s="488"/>
      <c r="E332" s="488"/>
      <c r="F332" s="488"/>
      <c r="G332" s="488"/>
      <c r="H332" s="488"/>
      <c r="I332" s="489"/>
    </row>
    <row r="333" spans="1:9" x14ac:dyDescent="0.2">
      <c r="A333" s="488"/>
      <c r="B333" s="488"/>
      <c r="C333" s="488"/>
      <c r="D333" s="488"/>
      <c r="E333" s="488"/>
      <c r="F333" s="488"/>
      <c r="G333" s="488"/>
      <c r="H333" s="488"/>
      <c r="I333" s="489"/>
    </row>
    <row r="334" spans="1:9" x14ac:dyDescent="0.2">
      <c r="A334" s="488"/>
      <c r="B334" s="488"/>
      <c r="C334" s="488"/>
      <c r="D334" s="488"/>
      <c r="E334" s="488"/>
      <c r="F334" s="488"/>
      <c r="G334" s="488"/>
      <c r="H334" s="488"/>
      <c r="I334" s="489"/>
    </row>
    <row r="335" spans="1:9" x14ac:dyDescent="0.2">
      <c r="A335" s="488"/>
      <c r="B335" s="488"/>
      <c r="C335" s="488"/>
      <c r="D335" s="488"/>
      <c r="E335" s="488"/>
      <c r="F335" s="488"/>
      <c r="G335" s="488"/>
      <c r="H335" s="488"/>
      <c r="I335" s="489"/>
    </row>
    <row r="336" spans="1:9" x14ac:dyDescent="0.2">
      <c r="A336" s="488"/>
      <c r="B336" s="488"/>
      <c r="C336" s="488"/>
      <c r="D336" s="488"/>
      <c r="E336" s="488"/>
      <c r="F336" s="488"/>
      <c r="G336" s="488"/>
      <c r="H336" s="488"/>
      <c r="I336" s="489"/>
    </row>
    <row r="337" spans="1:9" x14ac:dyDescent="0.2">
      <c r="A337" s="488"/>
      <c r="B337" s="488"/>
      <c r="C337" s="488"/>
      <c r="D337" s="488"/>
      <c r="E337" s="488"/>
      <c r="F337" s="488"/>
      <c r="G337" s="488"/>
      <c r="H337" s="488"/>
      <c r="I337" s="489"/>
    </row>
    <row r="338" spans="1:9" x14ac:dyDescent="0.2">
      <c r="A338" s="488"/>
      <c r="B338" s="488"/>
      <c r="C338" s="488"/>
      <c r="D338" s="488"/>
      <c r="E338" s="488"/>
      <c r="F338" s="488"/>
      <c r="G338" s="488"/>
      <c r="H338" s="488"/>
      <c r="I338" s="489"/>
    </row>
    <row r="339" spans="1:9" x14ac:dyDescent="0.2">
      <c r="A339" s="488"/>
      <c r="B339" s="488"/>
      <c r="C339" s="488"/>
      <c r="D339" s="488"/>
      <c r="E339" s="488"/>
      <c r="F339" s="488"/>
      <c r="G339" s="488"/>
      <c r="H339" s="488"/>
      <c r="I339" s="489"/>
    </row>
    <row r="340" spans="1:9" x14ac:dyDescent="0.2">
      <c r="A340" s="488"/>
      <c r="B340" s="488"/>
      <c r="C340" s="488"/>
      <c r="D340" s="488"/>
      <c r="E340" s="488"/>
      <c r="F340" s="488"/>
      <c r="G340" s="488"/>
      <c r="H340" s="488"/>
      <c r="I340" s="489"/>
    </row>
    <row r="341" spans="1:9" x14ac:dyDescent="0.2">
      <c r="A341" s="488"/>
      <c r="B341" s="488"/>
      <c r="C341" s="488"/>
      <c r="D341" s="488"/>
      <c r="E341" s="488"/>
      <c r="F341" s="488"/>
      <c r="G341" s="488"/>
      <c r="H341" s="488"/>
      <c r="I341" s="489"/>
    </row>
    <row r="342" spans="1:9" x14ac:dyDescent="0.2">
      <c r="A342" s="488"/>
      <c r="B342" s="488"/>
      <c r="C342" s="488"/>
      <c r="D342" s="488"/>
      <c r="E342" s="488"/>
      <c r="F342" s="488"/>
      <c r="G342" s="488"/>
      <c r="H342" s="488"/>
      <c r="I342" s="489"/>
    </row>
    <row r="343" spans="1:9" x14ac:dyDescent="0.2">
      <c r="A343" s="488"/>
      <c r="B343" s="488"/>
      <c r="C343" s="488"/>
      <c r="D343" s="488"/>
      <c r="E343" s="488"/>
      <c r="F343" s="488"/>
      <c r="G343" s="488"/>
      <c r="H343" s="488"/>
      <c r="I343" s="489"/>
    </row>
    <row r="344" spans="1:9" x14ac:dyDescent="0.2">
      <c r="A344" s="488"/>
      <c r="B344" s="488"/>
      <c r="C344" s="488"/>
      <c r="D344" s="488"/>
      <c r="E344" s="488"/>
      <c r="F344" s="488"/>
      <c r="G344" s="488"/>
      <c r="H344" s="488"/>
      <c r="I344" s="489"/>
    </row>
    <row r="345" spans="1:9" x14ac:dyDescent="0.2">
      <c r="A345" s="488"/>
      <c r="B345" s="488"/>
      <c r="C345" s="488"/>
      <c r="D345" s="488"/>
      <c r="E345" s="488"/>
      <c r="F345" s="488"/>
      <c r="G345" s="488"/>
      <c r="H345" s="488"/>
      <c r="I345" s="489"/>
    </row>
    <row r="346" spans="1:9" x14ac:dyDescent="0.2">
      <c r="A346" s="488"/>
      <c r="B346" s="488"/>
      <c r="C346" s="488"/>
      <c r="D346" s="488"/>
      <c r="E346" s="488"/>
      <c r="F346" s="488"/>
      <c r="G346" s="488"/>
      <c r="H346" s="488"/>
      <c r="I346" s="489"/>
    </row>
    <row r="347" spans="1:9" x14ac:dyDescent="0.2">
      <c r="A347" s="488"/>
      <c r="B347" s="488"/>
      <c r="C347" s="488"/>
      <c r="D347" s="488"/>
      <c r="E347" s="488"/>
      <c r="F347" s="488"/>
      <c r="G347" s="488"/>
      <c r="H347" s="488"/>
      <c r="I347" s="489"/>
    </row>
    <row r="348" spans="1:9" x14ac:dyDescent="0.2">
      <c r="A348" s="488"/>
      <c r="B348" s="488"/>
      <c r="C348" s="488"/>
      <c r="D348" s="488"/>
      <c r="E348" s="488"/>
      <c r="F348" s="488"/>
      <c r="G348" s="488"/>
      <c r="H348" s="488"/>
      <c r="I348" s="489"/>
    </row>
    <row r="349" spans="1:9" x14ac:dyDescent="0.2">
      <c r="A349" s="488"/>
      <c r="B349" s="488"/>
      <c r="C349" s="488"/>
      <c r="D349" s="488"/>
      <c r="E349" s="488"/>
      <c r="F349" s="488"/>
      <c r="G349" s="488"/>
      <c r="H349" s="488"/>
      <c r="I349" s="489"/>
    </row>
    <row r="350" spans="1:9" x14ac:dyDescent="0.2">
      <c r="A350" s="488"/>
      <c r="B350" s="488"/>
      <c r="C350" s="488"/>
      <c r="D350" s="488"/>
      <c r="E350" s="488"/>
      <c r="F350" s="488"/>
      <c r="G350" s="488"/>
      <c r="H350" s="488"/>
      <c r="I350" s="489"/>
    </row>
    <row r="351" spans="1:9" x14ac:dyDescent="0.2">
      <c r="A351" s="488"/>
      <c r="B351" s="488"/>
      <c r="C351" s="488"/>
      <c r="D351" s="488"/>
      <c r="E351" s="488"/>
      <c r="F351" s="488"/>
      <c r="G351" s="488"/>
      <c r="H351" s="488"/>
      <c r="I351" s="489"/>
    </row>
    <row r="352" spans="1:9" x14ac:dyDescent="0.2">
      <c r="A352" s="488"/>
      <c r="B352" s="488"/>
      <c r="C352" s="488"/>
      <c r="D352" s="488"/>
      <c r="E352" s="488"/>
      <c r="F352" s="488"/>
      <c r="G352" s="488"/>
      <c r="H352" s="488"/>
      <c r="I352" s="489"/>
    </row>
    <row r="353" spans="1:9" x14ac:dyDescent="0.2">
      <c r="A353" s="488"/>
      <c r="B353" s="488"/>
      <c r="C353" s="488"/>
      <c r="D353" s="488"/>
      <c r="E353" s="488"/>
      <c r="F353" s="488"/>
      <c r="G353" s="488"/>
      <c r="H353" s="488"/>
      <c r="I353" s="489"/>
    </row>
    <row r="354" spans="1:9" x14ac:dyDescent="0.2">
      <c r="A354" s="488"/>
      <c r="B354" s="488"/>
      <c r="C354" s="488"/>
      <c r="D354" s="488"/>
      <c r="E354" s="488"/>
      <c r="F354" s="488"/>
      <c r="G354" s="488"/>
      <c r="H354" s="488"/>
      <c r="I354" s="489"/>
    </row>
    <row r="355" spans="1:9" x14ac:dyDescent="0.2">
      <c r="A355" s="488"/>
      <c r="B355" s="488"/>
      <c r="C355" s="488"/>
      <c r="D355" s="488"/>
      <c r="E355" s="488"/>
      <c r="F355" s="488"/>
      <c r="G355" s="488"/>
      <c r="H355" s="488"/>
      <c r="I355" s="489"/>
    </row>
    <row r="356" spans="1:9" x14ac:dyDescent="0.2">
      <c r="A356" s="488"/>
      <c r="B356" s="488"/>
      <c r="C356" s="488"/>
      <c r="D356" s="488"/>
      <c r="E356" s="488"/>
      <c r="F356" s="488"/>
      <c r="G356" s="488"/>
      <c r="H356" s="488"/>
      <c r="I356" s="489"/>
    </row>
    <row r="357" spans="1:9" x14ac:dyDescent="0.2">
      <c r="A357" s="488"/>
      <c r="B357" s="488"/>
      <c r="C357" s="488"/>
      <c r="D357" s="488"/>
      <c r="E357" s="488"/>
      <c r="F357" s="488"/>
      <c r="G357" s="488"/>
      <c r="H357" s="488"/>
      <c r="I357" s="489"/>
    </row>
    <row r="358" spans="1:9" x14ac:dyDescent="0.2">
      <c r="A358" s="488"/>
      <c r="B358" s="488"/>
      <c r="C358" s="488"/>
      <c r="D358" s="488"/>
      <c r="E358" s="488"/>
      <c r="F358" s="488"/>
      <c r="G358" s="488"/>
      <c r="H358" s="488"/>
      <c r="I358" s="489"/>
    </row>
    <row r="359" spans="1:9" x14ac:dyDescent="0.2">
      <c r="A359" s="488"/>
      <c r="B359" s="488"/>
      <c r="C359" s="488"/>
      <c r="D359" s="488"/>
      <c r="E359" s="488"/>
      <c r="F359" s="488"/>
      <c r="G359" s="488"/>
      <c r="H359" s="488"/>
      <c r="I359" s="489"/>
    </row>
    <row r="360" spans="1:9" x14ac:dyDescent="0.2">
      <c r="A360" s="488"/>
      <c r="B360" s="488"/>
      <c r="C360" s="488"/>
      <c r="D360" s="488"/>
      <c r="E360" s="488"/>
      <c r="F360" s="488"/>
      <c r="G360" s="488"/>
      <c r="H360" s="488"/>
      <c r="I360" s="489"/>
    </row>
    <row r="361" spans="1:9" x14ac:dyDescent="0.2">
      <c r="A361" s="488"/>
      <c r="B361" s="488"/>
      <c r="C361" s="488"/>
      <c r="D361" s="488"/>
      <c r="E361" s="488"/>
      <c r="F361" s="488"/>
      <c r="G361" s="488"/>
      <c r="H361" s="488"/>
      <c r="I361" s="489"/>
    </row>
    <row r="362" spans="1:9" x14ac:dyDescent="0.2">
      <c r="A362" s="488"/>
      <c r="B362" s="488"/>
      <c r="C362" s="488"/>
      <c r="D362" s="488"/>
      <c r="E362" s="488"/>
      <c r="F362" s="488"/>
      <c r="G362" s="488"/>
      <c r="H362" s="488"/>
      <c r="I362" s="489"/>
    </row>
    <row r="363" spans="1:9" x14ac:dyDescent="0.2">
      <c r="A363" s="488"/>
      <c r="B363" s="488"/>
      <c r="C363" s="488"/>
      <c r="D363" s="488"/>
      <c r="E363" s="488"/>
      <c r="F363" s="488"/>
      <c r="G363" s="488"/>
      <c r="H363" s="488"/>
      <c r="I363" s="489"/>
    </row>
    <row r="364" spans="1:9" x14ac:dyDescent="0.2">
      <c r="A364" s="488"/>
      <c r="B364" s="488"/>
      <c r="C364" s="488"/>
      <c r="D364" s="488"/>
      <c r="E364" s="488"/>
      <c r="F364" s="488"/>
      <c r="G364" s="488"/>
      <c r="H364" s="488"/>
      <c r="I364" s="489"/>
    </row>
    <row r="365" spans="1:9" x14ac:dyDescent="0.2">
      <c r="A365" s="488"/>
      <c r="B365" s="488"/>
      <c r="C365" s="488"/>
      <c r="D365" s="488"/>
      <c r="E365" s="488"/>
      <c r="F365" s="488"/>
      <c r="G365" s="488"/>
      <c r="H365" s="488"/>
      <c r="I365" s="489"/>
    </row>
    <row r="366" spans="1:9" x14ac:dyDescent="0.2">
      <c r="A366" s="488"/>
      <c r="B366" s="488"/>
      <c r="C366" s="488"/>
      <c r="D366" s="488"/>
      <c r="E366" s="488"/>
      <c r="F366" s="488"/>
      <c r="G366" s="488"/>
      <c r="H366" s="488"/>
      <c r="I366" s="489"/>
    </row>
    <row r="367" spans="1:9" x14ac:dyDescent="0.2">
      <c r="A367" s="488"/>
      <c r="B367" s="488"/>
      <c r="C367" s="488"/>
      <c r="D367" s="488"/>
      <c r="E367" s="488"/>
      <c r="F367" s="488"/>
      <c r="G367" s="488"/>
      <c r="H367" s="488"/>
      <c r="I367" s="489"/>
    </row>
    <row r="368" spans="1:9" x14ac:dyDescent="0.2">
      <c r="A368" s="488"/>
      <c r="B368" s="488"/>
      <c r="C368" s="488"/>
      <c r="D368" s="488"/>
      <c r="E368" s="488"/>
      <c r="F368" s="488"/>
      <c r="G368" s="488"/>
      <c r="H368" s="488"/>
      <c r="I368" s="489"/>
    </row>
    <row r="369" spans="1:9" x14ac:dyDescent="0.2">
      <c r="A369" s="488"/>
      <c r="B369" s="488"/>
      <c r="C369" s="488"/>
      <c r="D369" s="488"/>
      <c r="E369" s="488"/>
      <c r="F369" s="488"/>
      <c r="G369" s="488"/>
      <c r="H369" s="488"/>
      <c r="I369" s="489"/>
    </row>
    <row r="370" spans="1:9" x14ac:dyDescent="0.2">
      <c r="A370" s="488"/>
      <c r="B370" s="488"/>
      <c r="C370" s="488"/>
      <c r="D370" s="488"/>
      <c r="E370" s="488"/>
      <c r="F370" s="488"/>
      <c r="G370" s="488"/>
      <c r="H370" s="488"/>
      <c r="I370" s="489"/>
    </row>
    <row r="371" spans="1:9" x14ac:dyDescent="0.2">
      <c r="A371" s="488"/>
      <c r="B371" s="488"/>
      <c r="C371" s="488"/>
      <c r="D371" s="488"/>
      <c r="E371" s="488"/>
      <c r="F371" s="488"/>
      <c r="G371" s="488"/>
      <c r="H371" s="488"/>
      <c r="I371" s="489"/>
    </row>
    <row r="372" spans="1:9" x14ac:dyDescent="0.2">
      <c r="A372" s="488"/>
      <c r="B372" s="488"/>
      <c r="C372" s="488"/>
      <c r="D372" s="488"/>
      <c r="E372" s="488"/>
      <c r="F372" s="488"/>
      <c r="G372" s="488"/>
      <c r="H372" s="488"/>
      <c r="I372" s="489"/>
    </row>
    <row r="373" spans="1:9" x14ac:dyDescent="0.2">
      <c r="A373" s="488"/>
      <c r="B373" s="488"/>
      <c r="C373" s="488"/>
      <c r="D373" s="488"/>
      <c r="E373" s="488"/>
      <c r="F373" s="488"/>
      <c r="G373" s="488"/>
      <c r="H373" s="488"/>
      <c r="I373" s="489"/>
    </row>
    <row r="374" spans="1:9" x14ac:dyDescent="0.2">
      <c r="A374" s="488"/>
      <c r="B374" s="488"/>
      <c r="C374" s="488"/>
      <c r="D374" s="488"/>
      <c r="E374" s="488"/>
      <c r="F374" s="488"/>
      <c r="G374" s="488"/>
      <c r="H374" s="488"/>
      <c r="I374" s="489"/>
    </row>
    <row r="375" spans="1:9" x14ac:dyDescent="0.2">
      <c r="A375" s="488"/>
      <c r="B375" s="488"/>
      <c r="C375" s="488"/>
      <c r="D375" s="488"/>
      <c r="E375" s="488"/>
      <c r="F375" s="488"/>
      <c r="G375" s="488"/>
      <c r="H375" s="488"/>
      <c r="I375" s="489"/>
    </row>
    <row r="376" spans="1:9" x14ac:dyDescent="0.2">
      <c r="A376" s="488"/>
      <c r="B376" s="488"/>
      <c r="C376" s="488"/>
      <c r="D376" s="488"/>
      <c r="E376" s="488"/>
      <c r="F376" s="488"/>
      <c r="G376" s="488"/>
      <c r="H376" s="488"/>
      <c r="I376" s="489"/>
    </row>
    <row r="377" spans="1:9" x14ac:dyDescent="0.2">
      <c r="A377" s="488"/>
      <c r="B377" s="488"/>
      <c r="C377" s="488"/>
      <c r="D377" s="488"/>
      <c r="E377" s="488"/>
      <c r="F377" s="488"/>
      <c r="G377" s="488"/>
      <c r="H377" s="488"/>
      <c r="I377" s="489"/>
    </row>
    <row r="378" spans="1:9" x14ac:dyDescent="0.2">
      <c r="A378" s="488"/>
      <c r="B378" s="488"/>
      <c r="C378" s="488"/>
      <c r="D378" s="488"/>
      <c r="E378" s="488"/>
      <c r="F378" s="488"/>
      <c r="G378" s="488"/>
      <c r="H378" s="488"/>
      <c r="I378" s="489"/>
    </row>
    <row r="379" spans="1:9" x14ac:dyDescent="0.2">
      <c r="A379" s="488"/>
      <c r="B379" s="488"/>
      <c r="C379" s="488"/>
      <c r="D379" s="488"/>
      <c r="E379" s="488"/>
      <c r="F379" s="488"/>
      <c r="G379" s="488"/>
      <c r="H379" s="488"/>
      <c r="I379" s="489"/>
    </row>
    <row r="380" spans="1:9" x14ac:dyDescent="0.2">
      <c r="A380" s="488"/>
      <c r="B380" s="488"/>
      <c r="C380" s="488"/>
      <c r="D380" s="488"/>
      <c r="E380" s="488"/>
      <c r="F380" s="488"/>
      <c r="G380" s="488"/>
      <c r="H380" s="488"/>
      <c r="I380" s="489"/>
    </row>
    <row r="381" spans="1:9" x14ac:dyDescent="0.2">
      <c r="A381" s="488"/>
      <c r="B381" s="488"/>
      <c r="C381" s="488"/>
      <c r="D381" s="488"/>
      <c r="E381" s="488"/>
      <c r="F381" s="488"/>
      <c r="G381" s="488"/>
      <c r="H381" s="488"/>
      <c r="I381" s="489"/>
    </row>
    <row r="382" spans="1:9" x14ac:dyDescent="0.2">
      <c r="A382" s="488"/>
      <c r="B382" s="488"/>
      <c r="C382" s="488"/>
      <c r="D382" s="488"/>
      <c r="E382" s="488"/>
      <c r="F382" s="488"/>
      <c r="G382" s="488"/>
      <c r="H382" s="488"/>
      <c r="I382" s="489"/>
    </row>
    <row r="383" spans="1:9" x14ac:dyDescent="0.2">
      <c r="A383" s="488"/>
      <c r="B383" s="488"/>
      <c r="C383" s="488"/>
      <c r="D383" s="488"/>
      <c r="E383" s="488"/>
      <c r="F383" s="488"/>
      <c r="G383" s="488"/>
      <c r="H383" s="488"/>
      <c r="I383" s="489"/>
    </row>
    <row r="384" spans="1:9" x14ac:dyDescent="0.2">
      <c r="A384" s="488"/>
      <c r="B384" s="488"/>
      <c r="C384" s="488"/>
      <c r="D384" s="488"/>
      <c r="E384" s="488"/>
      <c r="F384" s="488"/>
      <c r="G384" s="488"/>
      <c r="H384" s="488"/>
      <c r="I384" s="489"/>
    </row>
    <row r="385" spans="1:9" x14ac:dyDescent="0.2">
      <c r="A385" s="488"/>
      <c r="B385" s="488"/>
      <c r="C385" s="488"/>
      <c r="D385" s="488"/>
      <c r="E385" s="488"/>
      <c r="F385" s="488"/>
      <c r="G385" s="488"/>
      <c r="H385" s="488"/>
      <c r="I385" s="489"/>
    </row>
    <row r="386" spans="1:9" x14ac:dyDescent="0.2">
      <c r="A386" s="488"/>
      <c r="B386" s="488"/>
      <c r="C386" s="488"/>
      <c r="D386" s="488"/>
      <c r="E386" s="488"/>
      <c r="F386" s="488"/>
      <c r="G386" s="488"/>
      <c r="H386" s="488"/>
      <c r="I386" s="489"/>
    </row>
    <row r="387" spans="1:9" x14ac:dyDescent="0.2">
      <c r="A387" s="488"/>
      <c r="B387" s="488"/>
      <c r="C387" s="488"/>
      <c r="D387" s="488"/>
      <c r="E387" s="488"/>
      <c r="F387" s="488"/>
      <c r="G387" s="488"/>
      <c r="H387" s="488"/>
      <c r="I387" s="489"/>
    </row>
    <row r="388" spans="1:9" x14ac:dyDescent="0.2">
      <c r="A388" s="488"/>
      <c r="B388" s="488"/>
      <c r="C388" s="488"/>
      <c r="D388" s="488"/>
      <c r="E388" s="488"/>
      <c r="F388" s="488"/>
      <c r="G388" s="488"/>
      <c r="H388" s="488"/>
      <c r="I388" s="489"/>
    </row>
    <row r="389" spans="1:9" x14ac:dyDescent="0.2">
      <c r="A389" s="488"/>
      <c r="B389" s="488"/>
      <c r="C389" s="488"/>
      <c r="D389" s="488"/>
      <c r="E389" s="488"/>
      <c r="F389" s="488"/>
      <c r="G389" s="488"/>
      <c r="H389" s="488"/>
      <c r="I389" s="489"/>
    </row>
    <row r="390" spans="1:9" x14ac:dyDescent="0.2">
      <c r="A390" s="488"/>
      <c r="B390" s="488"/>
      <c r="C390" s="488"/>
      <c r="D390" s="488"/>
      <c r="E390" s="488"/>
      <c r="F390" s="488"/>
      <c r="G390" s="488"/>
      <c r="H390" s="488"/>
      <c r="I390" s="489"/>
    </row>
    <row r="391" spans="1:9" x14ac:dyDescent="0.2">
      <c r="A391" s="488"/>
      <c r="B391" s="488"/>
      <c r="C391" s="488"/>
      <c r="D391" s="488"/>
      <c r="E391" s="488"/>
      <c r="F391" s="488"/>
      <c r="G391" s="488"/>
      <c r="H391" s="488"/>
      <c r="I391" s="489"/>
    </row>
    <row r="392" spans="1:9" x14ac:dyDescent="0.2">
      <c r="A392" s="488"/>
      <c r="B392" s="488"/>
      <c r="C392" s="488"/>
      <c r="D392" s="488"/>
      <c r="E392" s="488"/>
      <c r="F392" s="488"/>
      <c r="G392" s="488"/>
      <c r="H392" s="488"/>
      <c r="I392" s="489"/>
    </row>
    <row r="393" spans="1:9" x14ac:dyDescent="0.2">
      <c r="A393" s="488"/>
      <c r="B393" s="488"/>
      <c r="C393" s="488"/>
      <c r="D393" s="488"/>
      <c r="E393" s="488"/>
      <c r="F393" s="488"/>
      <c r="G393" s="488"/>
      <c r="H393" s="488"/>
      <c r="I393" s="489"/>
    </row>
    <row r="394" spans="1:9" x14ac:dyDescent="0.2">
      <c r="A394" s="488"/>
      <c r="B394" s="488"/>
      <c r="C394" s="488"/>
      <c r="D394" s="488"/>
      <c r="E394" s="488"/>
      <c r="F394" s="488"/>
      <c r="G394" s="488"/>
      <c r="H394" s="488"/>
      <c r="I394" s="489"/>
    </row>
    <row r="395" spans="1:9" x14ac:dyDescent="0.2">
      <c r="A395" s="488"/>
      <c r="B395" s="488"/>
      <c r="C395" s="488"/>
      <c r="D395" s="488"/>
      <c r="E395" s="488"/>
      <c r="F395" s="488"/>
      <c r="G395" s="488"/>
      <c r="H395" s="488"/>
      <c r="I395" s="489"/>
    </row>
    <row r="396" spans="1:9" x14ac:dyDescent="0.2">
      <c r="A396" s="488"/>
      <c r="B396" s="488"/>
      <c r="C396" s="488"/>
      <c r="D396" s="488"/>
      <c r="E396" s="488"/>
      <c r="F396" s="488"/>
      <c r="G396" s="488"/>
      <c r="H396" s="488"/>
      <c r="I396" s="489"/>
    </row>
    <row r="397" spans="1:9" x14ac:dyDescent="0.2">
      <c r="A397" s="488"/>
      <c r="B397" s="488"/>
      <c r="C397" s="488"/>
      <c r="D397" s="488"/>
      <c r="E397" s="488"/>
      <c r="F397" s="488"/>
      <c r="G397" s="488"/>
      <c r="H397" s="488"/>
      <c r="I397" s="489"/>
    </row>
    <row r="398" spans="1:9" x14ac:dyDescent="0.2">
      <c r="A398" s="488"/>
      <c r="B398" s="488"/>
      <c r="C398" s="488"/>
      <c r="D398" s="488"/>
      <c r="E398" s="488"/>
      <c r="F398" s="488"/>
      <c r="G398" s="488"/>
      <c r="H398" s="488"/>
      <c r="I398" s="489"/>
    </row>
    <row r="399" spans="1:9" x14ac:dyDescent="0.2">
      <c r="A399" s="488"/>
      <c r="B399" s="488"/>
      <c r="C399" s="488"/>
      <c r="D399" s="488"/>
      <c r="E399" s="488"/>
      <c r="F399" s="488"/>
      <c r="G399" s="488"/>
      <c r="H399" s="488"/>
      <c r="I399" s="489"/>
    </row>
    <row r="400" spans="1:9" x14ac:dyDescent="0.2">
      <c r="A400" s="548"/>
      <c r="B400" s="548"/>
      <c r="C400" s="548"/>
      <c r="D400" s="548"/>
      <c r="E400" s="548"/>
      <c r="F400" s="548"/>
      <c r="G400" s="548"/>
      <c r="H400" s="548"/>
    </row>
    <row r="401" spans="1:8" x14ac:dyDescent="0.2">
      <c r="A401" s="548"/>
      <c r="B401" s="548"/>
      <c r="C401" s="548"/>
      <c r="D401" s="548"/>
      <c r="E401" s="548"/>
      <c r="F401" s="548"/>
      <c r="G401" s="548"/>
      <c r="H401" s="548"/>
    </row>
    <row r="402" spans="1:8" x14ac:dyDescent="0.2">
      <c r="A402" s="548"/>
      <c r="B402" s="548"/>
      <c r="C402" s="548"/>
      <c r="D402" s="548"/>
      <c r="E402" s="548"/>
      <c r="F402" s="548"/>
      <c r="G402" s="548"/>
      <c r="H402" s="548"/>
    </row>
    <row r="403" spans="1:8" x14ac:dyDescent="0.2">
      <c r="A403" s="548"/>
      <c r="B403" s="548"/>
      <c r="C403" s="548"/>
      <c r="D403" s="548"/>
      <c r="E403" s="548"/>
      <c r="F403" s="548"/>
      <c r="G403" s="548"/>
      <c r="H403" s="548"/>
    </row>
    <row r="404" spans="1:8" x14ac:dyDescent="0.2">
      <c r="A404" s="548"/>
      <c r="B404" s="548"/>
      <c r="C404" s="548"/>
      <c r="D404" s="548"/>
      <c r="E404" s="548"/>
      <c r="F404" s="548"/>
      <c r="G404" s="548"/>
      <c r="H404" s="548"/>
    </row>
    <row r="405" spans="1:8" x14ac:dyDescent="0.2">
      <c r="A405" s="548"/>
      <c r="B405" s="548"/>
      <c r="C405" s="548"/>
      <c r="D405" s="548"/>
      <c r="E405" s="548"/>
      <c r="F405" s="548"/>
      <c r="G405" s="548"/>
      <c r="H405" s="548"/>
    </row>
    <row r="406" spans="1:8" x14ac:dyDescent="0.2">
      <c r="A406" s="548"/>
      <c r="B406" s="548"/>
      <c r="C406" s="548"/>
      <c r="D406" s="548"/>
      <c r="E406" s="548"/>
      <c r="F406" s="548"/>
      <c r="G406" s="548"/>
      <c r="H406" s="548"/>
    </row>
    <row r="407" spans="1:8" x14ac:dyDescent="0.2">
      <c r="A407" s="548"/>
      <c r="B407" s="548"/>
      <c r="C407" s="548"/>
      <c r="D407" s="548"/>
      <c r="E407" s="548"/>
      <c r="F407" s="548"/>
      <c r="G407" s="548"/>
      <c r="H407" s="548"/>
    </row>
    <row r="408" spans="1:8" x14ac:dyDescent="0.2">
      <c r="A408" s="548"/>
      <c r="B408" s="548"/>
      <c r="C408" s="548"/>
      <c r="D408" s="548"/>
      <c r="E408" s="548"/>
      <c r="F408" s="548"/>
      <c r="G408" s="548"/>
      <c r="H408" s="548"/>
    </row>
    <row r="409" spans="1:8" x14ac:dyDescent="0.2">
      <c r="A409" s="548"/>
      <c r="B409" s="548"/>
      <c r="C409" s="548"/>
      <c r="D409" s="548"/>
      <c r="E409" s="548"/>
      <c r="F409" s="548"/>
      <c r="G409" s="548"/>
      <c r="H409" s="548"/>
    </row>
    <row r="410" spans="1:8" x14ac:dyDescent="0.2">
      <c r="A410" s="548"/>
      <c r="B410" s="548"/>
      <c r="C410" s="548"/>
      <c r="D410" s="548"/>
      <c r="E410" s="548"/>
      <c r="F410" s="548"/>
      <c r="G410" s="548"/>
      <c r="H410" s="548"/>
    </row>
    <row r="411" spans="1:8" x14ac:dyDescent="0.2">
      <c r="A411" s="548"/>
      <c r="B411" s="548"/>
      <c r="C411" s="548"/>
      <c r="D411" s="548"/>
      <c r="E411" s="548"/>
      <c r="F411" s="548"/>
      <c r="G411" s="548"/>
      <c r="H411" s="548"/>
    </row>
    <row r="412" spans="1:8" x14ac:dyDescent="0.2">
      <c r="A412" s="548"/>
      <c r="B412" s="548"/>
      <c r="C412" s="548"/>
      <c r="D412" s="548"/>
      <c r="E412" s="548"/>
      <c r="F412" s="548"/>
      <c r="G412" s="548"/>
      <c r="H412" s="548"/>
    </row>
    <row r="413" spans="1:8" x14ac:dyDescent="0.2">
      <c r="A413" s="548"/>
      <c r="B413" s="548"/>
      <c r="C413" s="548"/>
      <c r="D413" s="548"/>
      <c r="E413" s="548"/>
      <c r="F413" s="548"/>
      <c r="G413" s="548"/>
      <c r="H413" s="548"/>
    </row>
    <row r="414" spans="1:8" x14ac:dyDescent="0.2">
      <c r="A414" s="548"/>
      <c r="B414" s="548"/>
      <c r="C414" s="548"/>
      <c r="D414" s="548"/>
      <c r="E414" s="548"/>
      <c r="F414" s="548"/>
      <c r="G414" s="548"/>
      <c r="H414" s="548"/>
    </row>
    <row r="415" spans="1:8" x14ac:dyDescent="0.2">
      <c r="A415" s="548"/>
      <c r="B415" s="548"/>
      <c r="C415" s="548"/>
      <c r="D415" s="548"/>
      <c r="E415" s="548"/>
      <c r="F415" s="548"/>
      <c r="G415" s="548"/>
      <c r="H415" s="548"/>
    </row>
    <row r="416" spans="1:8" x14ac:dyDescent="0.2">
      <c r="A416" s="548"/>
      <c r="B416" s="548"/>
      <c r="C416" s="548"/>
      <c r="D416" s="548"/>
      <c r="E416" s="548"/>
      <c r="F416" s="548"/>
      <c r="G416" s="548"/>
      <c r="H416" s="548"/>
    </row>
    <row r="417" spans="1:8" x14ac:dyDescent="0.2">
      <c r="A417" s="548"/>
      <c r="B417" s="548"/>
      <c r="C417" s="548"/>
      <c r="D417" s="548"/>
      <c r="E417" s="548"/>
      <c r="F417" s="548"/>
      <c r="G417" s="548"/>
      <c r="H417" s="548"/>
    </row>
    <row r="418" spans="1:8" x14ac:dyDescent="0.2">
      <c r="A418" s="548"/>
      <c r="B418" s="548"/>
      <c r="C418" s="548"/>
      <c r="D418" s="548"/>
      <c r="E418" s="548"/>
      <c r="F418" s="548"/>
      <c r="G418" s="548"/>
      <c r="H418" s="548"/>
    </row>
    <row r="419" spans="1:8" x14ac:dyDescent="0.2">
      <c r="A419" s="548"/>
      <c r="B419" s="548"/>
      <c r="C419" s="548"/>
      <c r="D419" s="548"/>
      <c r="E419" s="548"/>
      <c r="F419" s="548"/>
      <c r="G419" s="548"/>
      <c r="H419" s="548"/>
    </row>
    <row r="420" spans="1:8" x14ac:dyDescent="0.2">
      <c r="A420" s="548"/>
      <c r="B420" s="548"/>
      <c r="C420" s="548"/>
      <c r="D420" s="548"/>
      <c r="E420" s="548"/>
      <c r="F420" s="548"/>
      <c r="G420" s="548"/>
      <c r="H420" s="548"/>
    </row>
    <row r="421" spans="1:8" x14ac:dyDescent="0.2">
      <c r="A421" s="548"/>
      <c r="B421" s="548"/>
      <c r="C421" s="548"/>
      <c r="D421" s="548"/>
      <c r="E421" s="548"/>
      <c r="F421" s="548"/>
      <c r="G421" s="548"/>
      <c r="H421" s="548"/>
    </row>
    <row r="422" spans="1:8" x14ac:dyDescent="0.2">
      <c r="A422" s="548"/>
      <c r="B422" s="548"/>
      <c r="C422" s="548"/>
      <c r="D422" s="548"/>
      <c r="E422" s="548"/>
      <c r="F422" s="548"/>
      <c r="G422" s="548"/>
      <c r="H422" s="548"/>
    </row>
    <row r="423" spans="1:8" x14ac:dyDescent="0.2">
      <c r="A423" s="548"/>
      <c r="B423" s="548"/>
      <c r="C423" s="548"/>
      <c r="D423" s="548"/>
      <c r="E423" s="548"/>
      <c r="F423" s="548"/>
      <c r="G423" s="548"/>
      <c r="H423" s="548"/>
    </row>
    <row r="424" spans="1:8" x14ac:dyDescent="0.2">
      <c r="A424" s="548"/>
      <c r="B424" s="548"/>
      <c r="C424" s="548"/>
      <c r="D424" s="548"/>
      <c r="E424" s="548"/>
      <c r="F424" s="548"/>
      <c r="G424" s="548"/>
      <c r="H424" s="548"/>
    </row>
    <row r="425" spans="1:8" x14ac:dyDescent="0.2">
      <c r="A425" s="548"/>
      <c r="B425" s="548"/>
      <c r="C425" s="548"/>
      <c r="D425" s="548"/>
      <c r="E425" s="548"/>
      <c r="F425" s="548"/>
      <c r="G425" s="548"/>
      <c r="H425" s="548"/>
    </row>
    <row r="426" spans="1:8" x14ac:dyDescent="0.2">
      <c r="A426" s="548"/>
      <c r="B426" s="548"/>
      <c r="C426" s="548"/>
      <c r="D426" s="548"/>
      <c r="E426" s="548"/>
      <c r="F426" s="548"/>
      <c r="G426" s="548"/>
      <c r="H426" s="548"/>
    </row>
    <row r="427" spans="1:8" x14ac:dyDescent="0.2">
      <c r="A427" s="548"/>
      <c r="B427" s="548"/>
      <c r="C427" s="548"/>
      <c r="D427" s="548"/>
      <c r="E427" s="548"/>
      <c r="F427" s="548"/>
      <c r="G427" s="548"/>
      <c r="H427" s="548"/>
    </row>
    <row r="428" spans="1:8" x14ac:dyDescent="0.2">
      <c r="A428" s="548"/>
      <c r="B428" s="548"/>
      <c r="C428" s="548"/>
      <c r="D428" s="548"/>
      <c r="E428" s="548"/>
      <c r="F428" s="548"/>
      <c r="G428" s="548"/>
      <c r="H428" s="548"/>
    </row>
    <row r="429" spans="1:8" x14ac:dyDescent="0.2">
      <c r="A429" s="548"/>
      <c r="B429" s="548"/>
      <c r="C429" s="548"/>
      <c r="D429" s="548"/>
      <c r="E429" s="548"/>
      <c r="F429" s="548"/>
      <c r="G429" s="548"/>
      <c r="H429" s="548"/>
    </row>
    <row r="430" spans="1:8" x14ac:dyDescent="0.2">
      <c r="A430" s="548"/>
      <c r="B430" s="548"/>
      <c r="C430" s="548"/>
      <c r="D430" s="548"/>
      <c r="E430" s="548"/>
      <c r="F430" s="548"/>
      <c r="G430" s="548"/>
      <c r="H430" s="548"/>
    </row>
    <row r="431" spans="1:8" x14ac:dyDescent="0.2">
      <c r="A431" s="548"/>
      <c r="B431" s="548"/>
      <c r="C431" s="548"/>
      <c r="D431" s="548"/>
      <c r="E431" s="548"/>
      <c r="F431" s="548"/>
      <c r="G431" s="548"/>
      <c r="H431" s="548"/>
    </row>
    <row r="432" spans="1:8" x14ac:dyDescent="0.2">
      <c r="A432" s="548"/>
      <c r="B432" s="548"/>
      <c r="C432" s="548"/>
      <c r="D432" s="548"/>
      <c r="E432" s="548"/>
      <c r="F432" s="548"/>
      <c r="G432" s="548"/>
      <c r="H432" s="548"/>
    </row>
    <row r="433" spans="1:8" x14ac:dyDescent="0.2">
      <c r="A433" s="548"/>
      <c r="B433" s="548"/>
      <c r="C433" s="548"/>
      <c r="D433" s="548"/>
      <c r="E433" s="548"/>
      <c r="F433" s="548"/>
      <c r="G433" s="548"/>
      <c r="H433" s="548"/>
    </row>
    <row r="434" spans="1:8" x14ac:dyDescent="0.2">
      <c r="A434" s="548"/>
      <c r="B434" s="548"/>
      <c r="C434" s="548"/>
      <c r="D434" s="548"/>
      <c r="E434" s="548"/>
      <c r="F434" s="548"/>
      <c r="G434" s="548"/>
      <c r="H434" s="548"/>
    </row>
    <row r="435" spans="1:8" x14ac:dyDescent="0.2">
      <c r="A435" s="548"/>
      <c r="B435" s="548"/>
      <c r="C435" s="548"/>
      <c r="D435" s="548"/>
      <c r="E435" s="548"/>
      <c r="F435" s="548"/>
      <c r="G435" s="548"/>
      <c r="H435" s="548"/>
    </row>
    <row r="436" spans="1:8" x14ac:dyDescent="0.2">
      <c r="A436" s="548"/>
      <c r="B436" s="548"/>
      <c r="C436" s="548"/>
      <c r="D436" s="548"/>
      <c r="E436" s="548"/>
      <c r="F436" s="548"/>
      <c r="G436" s="548"/>
      <c r="H436" s="548"/>
    </row>
    <row r="437" spans="1:8" x14ac:dyDescent="0.2">
      <c r="A437" s="548"/>
      <c r="B437" s="548"/>
      <c r="C437" s="548"/>
      <c r="D437" s="548"/>
      <c r="E437" s="548"/>
      <c r="F437" s="548"/>
      <c r="G437" s="548"/>
      <c r="H437" s="548"/>
    </row>
    <row r="438" spans="1:8" x14ac:dyDescent="0.2">
      <c r="A438" s="548"/>
      <c r="B438" s="548"/>
      <c r="C438" s="548"/>
      <c r="D438" s="548"/>
      <c r="E438" s="548"/>
      <c r="F438" s="548"/>
      <c r="G438" s="548"/>
      <c r="H438" s="548"/>
    </row>
    <row r="439" spans="1:8" x14ac:dyDescent="0.2">
      <c r="A439" s="548"/>
      <c r="B439" s="548"/>
      <c r="C439" s="548"/>
      <c r="D439" s="548"/>
      <c r="E439" s="548"/>
      <c r="F439" s="548"/>
      <c r="G439" s="548"/>
      <c r="H439" s="548"/>
    </row>
    <row r="440" spans="1:8" x14ac:dyDescent="0.2">
      <c r="A440" s="548"/>
      <c r="B440" s="548"/>
      <c r="C440" s="548"/>
      <c r="D440" s="548"/>
      <c r="E440" s="548"/>
      <c r="F440" s="548"/>
      <c r="G440" s="548"/>
      <c r="H440" s="548"/>
    </row>
    <row r="441" spans="1:8" x14ac:dyDescent="0.2">
      <c r="A441" s="548"/>
      <c r="B441" s="548"/>
      <c r="C441" s="548"/>
      <c r="D441" s="548"/>
      <c r="E441" s="548"/>
      <c r="F441" s="548"/>
      <c r="G441" s="548"/>
      <c r="H441" s="548"/>
    </row>
    <row r="442" spans="1:8" x14ac:dyDescent="0.2">
      <c r="A442" s="548"/>
      <c r="B442" s="548"/>
      <c r="C442" s="548"/>
      <c r="D442" s="548"/>
      <c r="E442" s="548"/>
      <c r="F442" s="548"/>
      <c r="G442" s="548"/>
      <c r="H442" s="548"/>
    </row>
    <row r="443" spans="1:8" x14ac:dyDescent="0.2">
      <c r="A443" s="548"/>
      <c r="B443" s="548"/>
      <c r="C443" s="548"/>
      <c r="D443" s="548"/>
      <c r="E443" s="548"/>
      <c r="F443" s="548"/>
      <c r="G443" s="548"/>
      <c r="H443" s="548"/>
    </row>
    <row r="444" spans="1:8" x14ac:dyDescent="0.2">
      <c r="A444" s="548"/>
      <c r="B444" s="548"/>
      <c r="C444" s="548"/>
      <c r="D444" s="548"/>
      <c r="E444" s="548"/>
      <c r="F444" s="548"/>
      <c r="G444" s="548"/>
      <c r="H444" s="548"/>
    </row>
    <row r="445" spans="1:8" x14ac:dyDescent="0.2">
      <c r="A445" s="548"/>
      <c r="B445" s="548"/>
      <c r="C445" s="548"/>
      <c r="D445" s="548"/>
      <c r="E445" s="548"/>
      <c r="F445" s="548"/>
      <c r="G445" s="548"/>
      <c r="H445" s="548"/>
    </row>
    <row r="446" spans="1:8" x14ac:dyDescent="0.2">
      <c r="A446" s="548"/>
      <c r="B446" s="548"/>
      <c r="C446" s="548"/>
      <c r="D446" s="548"/>
      <c r="E446" s="548"/>
      <c r="F446" s="548"/>
      <c r="G446" s="548"/>
      <c r="H446" s="548"/>
    </row>
    <row r="447" spans="1:8" x14ac:dyDescent="0.2">
      <c r="A447" s="548"/>
      <c r="B447" s="548"/>
      <c r="C447" s="548"/>
      <c r="D447" s="548"/>
      <c r="E447" s="548"/>
      <c r="F447" s="548"/>
      <c r="G447" s="548"/>
      <c r="H447" s="548"/>
    </row>
    <row r="448" spans="1:8" x14ac:dyDescent="0.2">
      <c r="A448" s="548"/>
      <c r="B448" s="548"/>
      <c r="C448" s="548"/>
      <c r="D448" s="548"/>
      <c r="E448" s="548"/>
      <c r="F448" s="548"/>
      <c r="G448" s="548"/>
      <c r="H448" s="548"/>
    </row>
    <row r="449" spans="1:8" x14ac:dyDescent="0.2">
      <c r="A449" s="548"/>
      <c r="B449" s="548"/>
      <c r="C449" s="548"/>
      <c r="D449" s="548"/>
      <c r="E449" s="548"/>
      <c r="F449" s="548"/>
      <c r="G449" s="548"/>
      <c r="H449" s="548"/>
    </row>
    <row r="450" spans="1:8" x14ac:dyDescent="0.2">
      <c r="A450" s="548"/>
      <c r="B450" s="548"/>
      <c r="C450" s="548"/>
      <c r="D450" s="548"/>
      <c r="E450" s="548"/>
      <c r="F450" s="548"/>
      <c r="G450" s="548"/>
      <c r="H450" s="548"/>
    </row>
    <row r="451" spans="1:8" x14ac:dyDescent="0.2">
      <c r="A451" s="548"/>
      <c r="B451" s="548"/>
      <c r="C451" s="548"/>
      <c r="D451" s="548"/>
      <c r="E451" s="548"/>
      <c r="F451" s="548"/>
      <c r="G451" s="548"/>
      <c r="H451" s="548"/>
    </row>
    <row r="452" spans="1:8" x14ac:dyDescent="0.2">
      <c r="A452" s="548"/>
      <c r="B452" s="548"/>
      <c r="C452" s="548"/>
      <c r="D452" s="548"/>
      <c r="E452" s="548"/>
      <c r="F452" s="548"/>
      <c r="G452" s="548"/>
      <c r="H452" s="548"/>
    </row>
    <row r="453" spans="1:8" x14ac:dyDescent="0.2">
      <c r="A453" s="548"/>
      <c r="B453" s="548"/>
      <c r="C453" s="548"/>
      <c r="D453" s="548"/>
      <c r="E453" s="548"/>
      <c r="F453" s="548"/>
      <c r="G453" s="548"/>
      <c r="H453" s="548"/>
    </row>
    <row r="454" spans="1:8" x14ac:dyDescent="0.2">
      <c r="A454" s="548"/>
      <c r="B454" s="548"/>
      <c r="C454" s="548"/>
      <c r="D454" s="548"/>
      <c r="E454" s="548"/>
      <c r="F454" s="548"/>
      <c r="G454" s="548"/>
      <c r="H454" s="548"/>
    </row>
    <row r="455" spans="1:8" x14ac:dyDescent="0.2">
      <c r="A455" s="548"/>
      <c r="B455" s="548"/>
      <c r="C455" s="548"/>
      <c r="D455" s="548"/>
      <c r="E455" s="548"/>
      <c r="F455" s="548"/>
      <c r="G455" s="548"/>
      <c r="H455" s="548"/>
    </row>
    <row r="456" spans="1:8" x14ac:dyDescent="0.2">
      <c r="A456" s="548"/>
      <c r="B456" s="548"/>
      <c r="C456" s="548"/>
      <c r="D456" s="548"/>
      <c r="E456" s="548"/>
      <c r="F456" s="548"/>
      <c r="G456" s="548"/>
      <c r="H456" s="548"/>
    </row>
    <row r="457" spans="1:8" x14ac:dyDescent="0.2">
      <c r="A457" s="548"/>
      <c r="B457" s="548"/>
      <c r="C457" s="548"/>
      <c r="D457" s="548"/>
      <c r="E457" s="548"/>
      <c r="F457" s="548"/>
      <c r="G457" s="548"/>
      <c r="H457" s="548"/>
    </row>
    <row r="458" spans="1:8" x14ac:dyDescent="0.2">
      <c r="A458" s="548"/>
      <c r="B458" s="548"/>
      <c r="C458" s="548"/>
      <c r="D458" s="548"/>
      <c r="E458" s="548"/>
      <c r="F458" s="548"/>
      <c r="G458" s="548"/>
      <c r="H458" s="548"/>
    </row>
    <row r="459" spans="1:8" x14ac:dyDescent="0.2">
      <c r="A459" s="548"/>
      <c r="B459" s="548"/>
      <c r="C459" s="548"/>
      <c r="D459" s="548"/>
      <c r="E459" s="548"/>
      <c r="F459" s="548"/>
      <c r="G459" s="548"/>
      <c r="H459" s="548"/>
    </row>
    <row r="460" spans="1:8" x14ac:dyDescent="0.2">
      <c r="A460" s="548"/>
      <c r="B460" s="548"/>
      <c r="C460" s="548"/>
      <c r="D460" s="548"/>
      <c r="E460" s="548"/>
      <c r="F460" s="548"/>
      <c r="G460" s="548"/>
      <c r="H460" s="548"/>
    </row>
    <row r="461" spans="1:8" x14ac:dyDescent="0.2">
      <c r="A461" s="548"/>
      <c r="B461" s="548"/>
      <c r="C461" s="548"/>
      <c r="D461" s="548"/>
      <c r="E461" s="548"/>
      <c r="F461" s="548"/>
      <c r="G461" s="548"/>
      <c r="H461" s="548"/>
    </row>
    <row r="462" spans="1:8" x14ac:dyDescent="0.2">
      <c r="A462" s="548"/>
      <c r="B462" s="548"/>
      <c r="C462" s="548"/>
      <c r="D462" s="548"/>
      <c r="E462" s="548"/>
      <c r="F462" s="548"/>
      <c r="G462" s="548"/>
      <c r="H462" s="548"/>
    </row>
    <row r="463" spans="1:8" x14ac:dyDescent="0.2">
      <c r="A463" s="548"/>
      <c r="B463" s="548"/>
      <c r="C463" s="548"/>
      <c r="D463" s="548"/>
      <c r="E463" s="548"/>
      <c r="F463" s="548"/>
      <c r="G463" s="548"/>
      <c r="H463" s="548"/>
    </row>
    <row r="464" spans="1:8" x14ac:dyDescent="0.2">
      <c r="A464" s="548"/>
      <c r="B464" s="548"/>
      <c r="C464" s="548"/>
      <c r="D464" s="548"/>
      <c r="E464" s="548"/>
      <c r="F464" s="548"/>
      <c r="G464" s="548"/>
      <c r="H464" s="548"/>
    </row>
    <row r="465" spans="1:8" x14ac:dyDescent="0.2">
      <c r="A465" s="548"/>
      <c r="B465" s="548"/>
      <c r="C465" s="548"/>
      <c r="D465" s="548"/>
      <c r="E465" s="548"/>
      <c r="F465" s="548"/>
      <c r="G465" s="548"/>
      <c r="H465" s="548"/>
    </row>
    <row r="466" spans="1:8" x14ac:dyDescent="0.2">
      <c r="A466" s="548"/>
      <c r="B466" s="548"/>
      <c r="C466" s="548"/>
      <c r="D466" s="548"/>
      <c r="E466" s="548"/>
      <c r="F466" s="548"/>
      <c r="G466" s="548"/>
      <c r="H466" s="548"/>
    </row>
    <row r="467" spans="1:8" x14ac:dyDescent="0.2">
      <c r="A467" s="548"/>
      <c r="B467" s="548"/>
      <c r="C467" s="548"/>
      <c r="D467" s="548"/>
      <c r="E467" s="548"/>
      <c r="F467" s="548"/>
      <c r="G467" s="548"/>
      <c r="H467" s="548"/>
    </row>
    <row r="468" spans="1:8" x14ac:dyDescent="0.2">
      <c r="A468" s="548"/>
      <c r="B468" s="548"/>
      <c r="C468" s="548"/>
      <c r="D468" s="548"/>
      <c r="E468" s="548"/>
      <c r="F468" s="548"/>
      <c r="G468" s="548"/>
      <c r="H468" s="548"/>
    </row>
    <row r="469" spans="1:8" x14ac:dyDescent="0.2">
      <c r="A469" s="548"/>
      <c r="B469" s="548"/>
      <c r="C469" s="548"/>
      <c r="D469" s="548"/>
      <c r="E469" s="548"/>
      <c r="F469" s="548"/>
      <c r="G469" s="548"/>
      <c r="H469" s="548"/>
    </row>
    <row r="470" spans="1:8" x14ac:dyDescent="0.2">
      <c r="A470" s="548"/>
      <c r="B470" s="548"/>
      <c r="C470" s="548"/>
      <c r="D470" s="548"/>
      <c r="E470" s="548"/>
      <c r="F470" s="548"/>
      <c r="G470" s="548"/>
      <c r="H470" s="548"/>
    </row>
    <row r="471" spans="1:8" x14ac:dyDescent="0.2">
      <c r="A471" s="548"/>
      <c r="B471" s="548"/>
      <c r="C471" s="548"/>
      <c r="D471" s="548"/>
      <c r="E471" s="548"/>
      <c r="F471" s="548"/>
      <c r="G471" s="548"/>
      <c r="H471" s="548"/>
    </row>
    <row r="472" spans="1:8" x14ac:dyDescent="0.2">
      <c r="A472" s="548"/>
      <c r="B472" s="548"/>
      <c r="C472" s="548"/>
      <c r="D472" s="548"/>
      <c r="E472" s="548"/>
      <c r="F472" s="548"/>
      <c r="G472" s="548"/>
      <c r="H472" s="548"/>
    </row>
    <row r="473" spans="1:8" x14ac:dyDescent="0.2">
      <c r="A473" s="548"/>
      <c r="B473" s="548"/>
      <c r="C473" s="548"/>
      <c r="D473" s="548"/>
      <c r="E473" s="548"/>
      <c r="F473" s="548"/>
      <c r="G473" s="548"/>
      <c r="H473" s="548"/>
    </row>
    <row r="474" spans="1:8" x14ac:dyDescent="0.2">
      <c r="A474" s="548"/>
      <c r="B474" s="548"/>
      <c r="C474" s="548"/>
      <c r="D474" s="548"/>
      <c r="E474" s="548"/>
      <c r="F474" s="548"/>
      <c r="G474" s="548"/>
      <c r="H474" s="548"/>
    </row>
    <row r="475" spans="1:8" x14ac:dyDescent="0.2">
      <c r="A475" s="548"/>
      <c r="B475" s="548"/>
      <c r="C475" s="548"/>
      <c r="D475" s="548"/>
      <c r="E475" s="548"/>
      <c r="F475" s="548"/>
      <c r="G475" s="548"/>
      <c r="H475" s="548"/>
    </row>
    <row r="476" spans="1:8" x14ac:dyDescent="0.2">
      <c r="A476" s="548"/>
      <c r="B476" s="548"/>
      <c r="C476" s="548"/>
      <c r="D476" s="548"/>
      <c r="E476" s="548"/>
      <c r="F476" s="548"/>
      <c r="G476" s="548"/>
      <c r="H476" s="548"/>
    </row>
    <row r="477" spans="1:8" x14ac:dyDescent="0.2">
      <c r="A477" s="548"/>
      <c r="B477" s="548"/>
      <c r="C477" s="548"/>
      <c r="D477" s="548"/>
      <c r="E477" s="548"/>
      <c r="F477" s="548"/>
      <c r="G477" s="548"/>
      <c r="H477" s="548"/>
    </row>
    <row r="478" spans="1:8" x14ac:dyDescent="0.2">
      <c r="A478" s="548"/>
      <c r="B478" s="548"/>
      <c r="C478" s="548"/>
      <c r="D478" s="548"/>
      <c r="E478" s="548"/>
      <c r="F478" s="548"/>
      <c r="G478" s="548"/>
      <c r="H478" s="548"/>
    </row>
    <row r="479" spans="1:8" x14ac:dyDescent="0.2">
      <c r="A479" s="548"/>
      <c r="B479" s="548"/>
      <c r="C479" s="548"/>
      <c r="D479" s="548"/>
      <c r="E479" s="548"/>
      <c r="F479" s="548"/>
      <c r="G479" s="548"/>
      <c r="H479" s="548"/>
    </row>
    <row r="480" spans="1:8" x14ac:dyDescent="0.2">
      <c r="A480" s="548"/>
      <c r="B480" s="548"/>
      <c r="C480" s="548"/>
      <c r="D480" s="548"/>
      <c r="E480" s="548"/>
      <c r="F480" s="548"/>
      <c r="G480" s="548"/>
      <c r="H480" s="548"/>
    </row>
    <row r="481" spans="1:8" x14ac:dyDescent="0.2">
      <c r="A481" s="548"/>
      <c r="B481" s="548"/>
      <c r="C481" s="548"/>
      <c r="D481" s="548"/>
      <c r="E481" s="548"/>
      <c r="F481" s="548"/>
      <c r="G481" s="548"/>
      <c r="H481" s="548"/>
    </row>
    <row r="482" spans="1:8" x14ac:dyDescent="0.2">
      <c r="A482" s="548"/>
      <c r="B482" s="548"/>
      <c r="C482" s="548"/>
      <c r="D482" s="548"/>
      <c r="E482" s="548"/>
      <c r="F482" s="548"/>
      <c r="G482" s="548"/>
      <c r="H482" s="548"/>
    </row>
    <row r="483" spans="1:8" x14ac:dyDescent="0.2">
      <c r="A483" s="548"/>
      <c r="B483" s="548"/>
      <c r="C483" s="548"/>
      <c r="D483" s="548"/>
      <c r="E483" s="548"/>
      <c r="F483" s="548"/>
      <c r="G483" s="548"/>
      <c r="H483" s="548"/>
    </row>
    <row r="484" spans="1:8" x14ac:dyDescent="0.2">
      <c r="A484" s="548"/>
      <c r="B484" s="548"/>
      <c r="C484" s="548"/>
      <c r="D484" s="548"/>
      <c r="E484" s="548"/>
      <c r="F484" s="548"/>
      <c r="G484" s="548"/>
      <c r="H484" s="548"/>
    </row>
    <row r="485" spans="1:8" x14ac:dyDescent="0.2">
      <c r="A485" s="548"/>
      <c r="B485" s="548"/>
      <c r="C485" s="548"/>
      <c r="D485" s="548"/>
      <c r="E485" s="548"/>
      <c r="F485" s="548"/>
      <c r="G485" s="548"/>
      <c r="H485" s="548"/>
    </row>
    <row r="486" spans="1:8" x14ac:dyDescent="0.2">
      <c r="A486" s="548"/>
      <c r="B486" s="548"/>
      <c r="C486" s="548"/>
      <c r="D486" s="548"/>
      <c r="E486" s="548"/>
      <c r="F486" s="548"/>
      <c r="G486" s="548"/>
      <c r="H486" s="548"/>
    </row>
    <row r="487" spans="1:8" x14ac:dyDescent="0.2">
      <c r="A487" s="548"/>
      <c r="B487" s="548"/>
      <c r="C487" s="548"/>
      <c r="D487" s="548"/>
      <c r="E487" s="548"/>
      <c r="F487" s="548"/>
      <c r="G487" s="548"/>
      <c r="H487" s="548"/>
    </row>
    <row r="488" spans="1:8" x14ac:dyDescent="0.2">
      <c r="A488" s="548"/>
      <c r="B488" s="548"/>
      <c r="C488" s="548"/>
      <c r="D488" s="548"/>
      <c r="E488" s="548"/>
      <c r="F488" s="548"/>
      <c r="G488" s="548"/>
      <c r="H488" s="548"/>
    </row>
    <row r="489" spans="1:8" x14ac:dyDescent="0.2">
      <c r="A489" s="548"/>
      <c r="B489" s="548"/>
      <c r="C489" s="548"/>
      <c r="D489" s="548"/>
      <c r="E489" s="548"/>
      <c r="F489" s="548"/>
      <c r="G489" s="548"/>
      <c r="H489" s="548"/>
    </row>
    <row r="490" spans="1:8" x14ac:dyDescent="0.2">
      <c r="A490" s="548"/>
      <c r="B490" s="548"/>
      <c r="C490" s="548"/>
      <c r="D490" s="548"/>
      <c r="E490" s="548"/>
      <c r="F490" s="548"/>
      <c r="G490" s="548"/>
      <c r="H490" s="548"/>
    </row>
    <row r="491" spans="1:8" x14ac:dyDescent="0.2">
      <c r="A491" s="548"/>
      <c r="B491" s="548"/>
      <c r="C491" s="548"/>
      <c r="D491" s="548"/>
      <c r="E491" s="548"/>
      <c r="F491" s="548"/>
      <c r="G491" s="548"/>
      <c r="H491" s="548"/>
    </row>
    <row r="492" spans="1:8" x14ac:dyDescent="0.2">
      <c r="A492" s="548"/>
      <c r="B492" s="548"/>
      <c r="C492" s="548"/>
      <c r="D492" s="548"/>
      <c r="E492" s="548"/>
      <c r="F492" s="548"/>
      <c r="G492" s="548"/>
      <c r="H492" s="548"/>
    </row>
    <row r="493" spans="1:8" x14ac:dyDescent="0.2">
      <c r="A493" s="548"/>
      <c r="B493" s="548"/>
      <c r="C493" s="548"/>
      <c r="D493" s="548"/>
      <c r="E493" s="548"/>
      <c r="F493" s="548"/>
      <c r="G493" s="548"/>
      <c r="H493" s="548"/>
    </row>
    <row r="494" spans="1:8" x14ac:dyDescent="0.2">
      <c r="A494" s="548"/>
      <c r="B494" s="548"/>
      <c r="C494" s="548"/>
      <c r="D494" s="548"/>
      <c r="E494" s="548"/>
      <c r="F494" s="548"/>
      <c r="G494" s="548"/>
      <c r="H494" s="548"/>
    </row>
  </sheetData>
  <sheetProtection password="D8A6" sheet="1" objects="1" scenarios="1"/>
  <mergeCells count="14">
    <mergeCell ref="C4:E4"/>
    <mergeCell ref="A86:G86"/>
    <mergeCell ref="A93:G93"/>
    <mergeCell ref="A33:G33"/>
    <mergeCell ref="A40:G40"/>
    <mergeCell ref="A58:G58"/>
    <mergeCell ref="A70:G70"/>
    <mergeCell ref="A79:G79"/>
    <mergeCell ref="D8:D9"/>
    <mergeCell ref="E8:E9"/>
    <mergeCell ref="A10:G10"/>
    <mergeCell ref="A23:G23"/>
    <mergeCell ref="A15:G15"/>
    <mergeCell ref="A85:B85"/>
  </mergeCells>
  <phoneticPr fontId="0" type="noConversion"/>
  <printOptions horizontalCentered="1"/>
  <pageMargins left="0.25" right="0.27" top="0.25" bottom="0" header="0" footer="0"/>
  <pageSetup scale="75" orientation="portrait" horizontalDpi="1200" verticalDpi="1200" r:id="rId1"/>
  <headerFooter alignWithMargins="0"/>
  <rowBreaks count="1" manualBreakCount="1">
    <brk id="5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7"/>
  <sheetViews>
    <sheetView view="pageLayout" zoomScale="80" zoomScaleNormal="60" zoomScalePageLayoutView="80" workbookViewId="0">
      <selection activeCell="J13" sqref="J13"/>
    </sheetView>
  </sheetViews>
  <sheetFormatPr defaultColWidth="8.88671875" defaultRowHeight="15" x14ac:dyDescent="0.2"/>
  <cols>
    <col min="1" max="1" width="19.5546875" style="551" customWidth="1"/>
    <col min="2" max="2" width="23.44140625" style="551" customWidth="1"/>
    <col min="3" max="3" width="23.5546875" style="551" customWidth="1"/>
    <col min="4" max="4" width="12.6640625" style="551" customWidth="1"/>
    <col min="5" max="5" width="12.33203125" style="551" customWidth="1"/>
    <col min="6" max="6" width="8.88671875" style="551" customWidth="1"/>
    <col min="7" max="7" width="10" style="551" customWidth="1"/>
    <col min="8" max="8" width="8.6640625" style="551" customWidth="1"/>
    <col min="9" max="9" width="9.77734375" style="551" customWidth="1"/>
    <col min="10" max="10" width="9.88671875" style="551" customWidth="1"/>
    <col min="11" max="11" width="8.88671875" style="551"/>
    <col min="12" max="12" width="0" style="551" hidden="1" customWidth="1"/>
    <col min="13" max="16384" width="8.88671875" style="551"/>
  </cols>
  <sheetData>
    <row r="1" spans="1:12" x14ac:dyDescent="0.2">
      <c r="A1" s="640" t="s">
        <v>448</v>
      </c>
      <c r="B1" s="641"/>
      <c r="C1" s="641"/>
      <c r="D1" s="641"/>
      <c r="E1" s="641"/>
      <c r="F1" s="641"/>
      <c r="G1" s="641"/>
      <c r="H1" s="641"/>
      <c r="I1" s="641"/>
      <c r="J1" s="641"/>
      <c r="K1" s="430"/>
    </row>
    <row r="2" spans="1:12" x14ac:dyDescent="0.2">
      <c r="A2" s="641" t="s">
        <v>205</v>
      </c>
      <c r="B2" s="641"/>
      <c r="C2" s="641"/>
      <c r="D2" s="641"/>
      <c r="E2" s="641"/>
      <c r="F2" s="641"/>
      <c r="G2" s="641"/>
      <c r="H2" s="641"/>
      <c r="I2" s="641"/>
      <c r="J2" s="641"/>
      <c r="K2" s="430"/>
    </row>
    <row r="3" spans="1:12" ht="9" customHeight="1" x14ac:dyDescent="0.25">
      <c r="A3" s="561"/>
      <c r="B3" s="561"/>
      <c r="C3" s="561"/>
      <c r="D3" s="561"/>
      <c r="E3" s="561"/>
      <c r="F3" s="561"/>
      <c r="G3" s="561"/>
      <c r="H3" s="561"/>
      <c r="I3" s="561"/>
      <c r="J3" s="561"/>
      <c r="K3" s="430"/>
    </row>
    <row r="4" spans="1:12" x14ac:dyDescent="0.2">
      <c r="A4" s="562" t="s">
        <v>0</v>
      </c>
      <c r="B4" s="612"/>
      <c r="C4" s="563"/>
      <c r="F4" s="430"/>
      <c r="G4" s="430"/>
      <c r="H4" s="562" t="s">
        <v>1</v>
      </c>
      <c r="I4" s="564"/>
      <c r="J4" s="563"/>
      <c r="K4" s="430"/>
    </row>
    <row r="5" spans="1:12" ht="9.75" customHeight="1" x14ac:dyDescent="0.2">
      <c r="A5" s="430"/>
      <c r="B5" s="565"/>
      <c r="C5" s="565"/>
      <c r="D5" s="565"/>
      <c r="E5" s="565"/>
      <c r="F5" s="565"/>
      <c r="G5" s="565"/>
      <c r="H5" s="565"/>
      <c r="I5" s="565"/>
      <c r="J5" s="565"/>
      <c r="K5" s="565"/>
    </row>
    <row r="6" spans="1:12" ht="15" customHeight="1" x14ac:dyDescent="0.2">
      <c r="A6" s="566"/>
      <c r="B6" s="567"/>
      <c r="C6" s="567" t="s">
        <v>206</v>
      </c>
      <c r="D6" s="567" t="s">
        <v>207</v>
      </c>
      <c r="E6" s="567" t="s">
        <v>208</v>
      </c>
      <c r="F6" s="567" t="s">
        <v>23</v>
      </c>
      <c r="G6" s="638" t="s">
        <v>209</v>
      </c>
      <c r="H6" s="639"/>
      <c r="I6" s="638" t="s">
        <v>210</v>
      </c>
      <c r="J6" s="639"/>
      <c r="K6" s="565"/>
    </row>
    <row r="7" spans="1:12" ht="15" customHeight="1" x14ac:dyDescent="0.2">
      <c r="A7" s="568" t="s">
        <v>211</v>
      </c>
      <c r="B7" s="569" t="s">
        <v>212</v>
      </c>
      <c r="C7" s="569" t="s">
        <v>213</v>
      </c>
      <c r="D7" s="569" t="s">
        <v>100</v>
      </c>
      <c r="E7" s="569" t="s">
        <v>100</v>
      </c>
      <c r="F7" s="569" t="s">
        <v>214</v>
      </c>
      <c r="G7" s="570" t="s">
        <v>100</v>
      </c>
      <c r="H7" s="571" t="s">
        <v>215</v>
      </c>
      <c r="I7" s="570" t="s">
        <v>216</v>
      </c>
      <c r="J7" s="571" t="s">
        <v>217</v>
      </c>
      <c r="K7" s="565"/>
    </row>
    <row r="8" spans="1:12" ht="24.75" customHeight="1" x14ac:dyDescent="0.2">
      <c r="A8" s="431" t="s">
        <v>218</v>
      </c>
      <c r="B8" s="572"/>
      <c r="C8" s="572"/>
      <c r="D8" s="572"/>
      <c r="E8" s="572"/>
      <c r="F8" s="573"/>
      <c r="G8" s="572"/>
      <c r="H8" s="572"/>
      <c r="I8" s="572"/>
      <c r="J8" s="572"/>
      <c r="K8" s="430"/>
    </row>
    <row r="9" spans="1:12" ht="24.75" customHeight="1" x14ac:dyDescent="0.2">
      <c r="A9" s="431" t="s">
        <v>219</v>
      </c>
      <c r="B9" s="572"/>
      <c r="C9" s="572"/>
      <c r="D9" s="572"/>
      <c r="E9" s="572"/>
      <c r="F9" s="573"/>
      <c r="G9" s="572"/>
      <c r="H9" s="572"/>
      <c r="I9" s="572"/>
      <c r="J9" s="572"/>
      <c r="K9" s="430"/>
    </row>
    <row r="10" spans="1:12" ht="24.75" customHeight="1" x14ac:dyDescent="0.2">
      <c r="A10" s="431" t="s">
        <v>228</v>
      </c>
      <c r="B10" s="572"/>
      <c r="C10" s="572"/>
      <c r="D10" s="572"/>
      <c r="E10" s="572"/>
      <c r="F10" s="572"/>
      <c r="G10" s="572"/>
      <c r="H10" s="572"/>
      <c r="I10" s="572"/>
      <c r="J10" s="572"/>
      <c r="K10" s="430"/>
    </row>
    <row r="11" spans="1:12" ht="24.75" customHeight="1" x14ac:dyDescent="0.2">
      <c r="A11" s="431" t="s">
        <v>220</v>
      </c>
      <c r="B11" s="572"/>
      <c r="C11" s="572"/>
      <c r="D11" s="572"/>
      <c r="E11" s="572"/>
      <c r="F11" s="572"/>
      <c r="G11" s="572"/>
      <c r="H11" s="572"/>
      <c r="I11" s="572"/>
      <c r="J11" s="572"/>
      <c r="K11" s="430"/>
    </row>
    <row r="12" spans="1:12" ht="24.75" customHeight="1" x14ac:dyDescent="0.2">
      <c r="A12" s="431" t="s">
        <v>220</v>
      </c>
      <c r="B12" s="572"/>
      <c r="C12" s="572"/>
      <c r="D12" s="572"/>
      <c r="E12" s="572"/>
      <c r="F12" s="572"/>
      <c r="G12" s="572"/>
      <c r="H12" s="572"/>
      <c r="I12" s="572"/>
      <c r="J12" s="572"/>
      <c r="K12" s="430"/>
    </row>
    <row r="13" spans="1:12" ht="24.75" customHeight="1" x14ac:dyDescent="0.2">
      <c r="A13" s="431" t="s">
        <v>229</v>
      </c>
      <c r="B13" s="572"/>
      <c r="C13" s="572"/>
      <c r="D13" s="572"/>
      <c r="E13" s="572"/>
      <c r="F13" s="572"/>
      <c r="G13" s="572"/>
      <c r="H13" s="572"/>
      <c r="I13" s="572"/>
      <c r="J13" s="572"/>
      <c r="K13" s="430"/>
    </row>
    <row r="14" spans="1:12" ht="24.75" customHeight="1" x14ac:dyDescent="0.2">
      <c r="A14" s="431" t="s">
        <v>229</v>
      </c>
      <c r="B14" s="572"/>
      <c r="C14" s="572"/>
      <c r="D14" s="572"/>
      <c r="E14" s="572"/>
      <c r="F14" s="572"/>
      <c r="G14" s="572"/>
      <c r="H14" s="572"/>
      <c r="I14" s="572"/>
      <c r="J14" s="572"/>
      <c r="K14" s="430"/>
      <c r="L14" s="574" t="s">
        <v>320</v>
      </c>
    </row>
    <row r="15" spans="1:12" ht="24.75" customHeight="1" x14ac:dyDescent="0.2">
      <c r="A15" s="431" t="s">
        <v>223</v>
      </c>
      <c r="B15" s="572"/>
      <c r="C15" s="572"/>
      <c r="D15" s="572"/>
      <c r="E15" s="572"/>
      <c r="F15" s="575"/>
      <c r="G15" s="572"/>
      <c r="H15" s="572"/>
      <c r="I15" s="572"/>
      <c r="J15" s="572"/>
      <c r="K15" s="430"/>
      <c r="L15" s="574" t="s">
        <v>321</v>
      </c>
    </row>
    <row r="16" spans="1:12" ht="24.75" customHeight="1" x14ac:dyDescent="0.2">
      <c r="A16" s="572"/>
      <c r="B16" s="576"/>
      <c r="C16" s="576" t="s">
        <v>221</v>
      </c>
      <c r="D16" s="432">
        <f>SUM(D8:D15)</f>
        <v>0</v>
      </c>
      <c r="E16" s="432">
        <f>SUM(E8:E15)</f>
        <v>0</v>
      </c>
      <c r="F16" s="572"/>
      <c r="G16" s="572"/>
      <c r="H16" s="572"/>
      <c r="I16" s="572"/>
      <c r="J16" s="572"/>
      <c r="K16" s="430"/>
    </row>
    <row r="17" spans="1:11" ht="24.75" customHeight="1" x14ac:dyDescent="0.2">
      <c r="A17" s="572"/>
      <c r="B17" s="572"/>
      <c r="C17" s="572"/>
      <c r="D17" s="572"/>
      <c r="E17" s="572"/>
      <c r="F17" s="572"/>
      <c r="G17" s="572"/>
      <c r="H17" s="572"/>
      <c r="I17" s="572"/>
      <c r="J17" s="572"/>
      <c r="K17" s="430"/>
    </row>
    <row r="18" spans="1:11" ht="24.75" customHeight="1" x14ac:dyDescent="0.2">
      <c r="A18" s="431" t="s">
        <v>222</v>
      </c>
      <c r="B18" s="572"/>
      <c r="C18" s="572"/>
      <c r="D18" s="572"/>
      <c r="E18" s="572"/>
      <c r="F18" s="572"/>
      <c r="G18" s="572"/>
      <c r="H18" s="572"/>
      <c r="I18" s="572"/>
      <c r="J18" s="572"/>
      <c r="K18" s="430"/>
    </row>
    <row r="19" spans="1:11" ht="24.75" customHeight="1" x14ac:dyDescent="0.2">
      <c r="A19" s="431" t="s">
        <v>222</v>
      </c>
      <c r="B19" s="572"/>
      <c r="C19" s="572"/>
      <c r="D19" s="572"/>
      <c r="E19" s="572"/>
      <c r="F19" s="572"/>
      <c r="G19" s="572"/>
      <c r="H19" s="572"/>
      <c r="I19" s="572"/>
      <c r="J19" s="572"/>
      <c r="K19" s="430"/>
    </row>
    <row r="20" spans="1:11" ht="24.75" customHeight="1" x14ac:dyDescent="0.2">
      <c r="A20" s="431" t="s">
        <v>400</v>
      </c>
      <c r="B20" s="572"/>
      <c r="C20" s="572"/>
      <c r="D20" s="572"/>
      <c r="E20" s="572"/>
      <c r="F20" s="572"/>
      <c r="G20" s="572"/>
      <c r="H20" s="572"/>
      <c r="I20" s="572"/>
      <c r="J20" s="572"/>
      <c r="K20" s="430"/>
    </row>
    <row r="21" spans="1:11" ht="24.75" customHeight="1" x14ac:dyDescent="0.2">
      <c r="A21" s="572"/>
      <c r="B21" s="572"/>
      <c r="C21" s="572"/>
      <c r="D21" s="572"/>
      <c r="E21" s="572"/>
      <c r="F21" s="572"/>
      <c r="G21" s="572"/>
      <c r="H21" s="572"/>
      <c r="I21" s="572"/>
      <c r="J21" s="572"/>
      <c r="K21" s="430"/>
    </row>
    <row r="22" spans="1:11" ht="24.75" customHeight="1" x14ac:dyDescent="0.2">
      <c r="A22" s="572"/>
      <c r="B22" s="576"/>
      <c r="C22" s="576" t="s">
        <v>224</v>
      </c>
      <c r="D22" s="432">
        <f>+D16+D18+D19+D20</f>
        <v>0</v>
      </c>
      <c r="E22" s="432">
        <f>+E16+E18+E19+E20</f>
        <v>0</v>
      </c>
      <c r="F22" s="572"/>
      <c r="G22" s="572"/>
      <c r="H22" s="572"/>
      <c r="I22" s="572"/>
      <c r="J22" s="572"/>
      <c r="K22" s="430"/>
    </row>
    <row r="23" spans="1:11" x14ac:dyDescent="0.2">
      <c r="A23" s="562"/>
      <c r="B23" s="430"/>
      <c r="C23" s="430"/>
      <c r="D23" s="430"/>
      <c r="E23" s="642" t="s">
        <v>345</v>
      </c>
      <c r="F23" s="642"/>
      <c r="G23" s="642"/>
      <c r="H23" s="430"/>
      <c r="I23" s="430"/>
      <c r="J23" s="430"/>
      <c r="K23" s="430"/>
    </row>
    <row r="24" spans="1:11" x14ac:dyDescent="0.2">
      <c r="A24" s="562"/>
      <c r="B24" s="430"/>
      <c r="C24" s="430"/>
      <c r="D24" s="430"/>
      <c r="E24" s="577"/>
      <c r="F24" s="578" t="s">
        <v>101</v>
      </c>
      <c r="G24" s="578" t="s">
        <v>100</v>
      </c>
      <c r="H24" s="430"/>
      <c r="I24" s="430"/>
      <c r="J24" s="430"/>
      <c r="K24" s="430"/>
    </row>
    <row r="25" spans="1:11" x14ac:dyDescent="0.2">
      <c r="A25" s="430"/>
      <c r="B25" s="430"/>
      <c r="C25" s="430"/>
      <c r="D25" s="430"/>
      <c r="E25" s="579" t="s">
        <v>341</v>
      </c>
      <c r="F25" s="579"/>
      <c r="G25" s="579"/>
      <c r="H25" s="430"/>
      <c r="I25" s="430"/>
      <c r="J25" s="430"/>
      <c r="K25" s="430"/>
    </row>
    <row r="26" spans="1:11" x14ac:dyDescent="0.2">
      <c r="A26" s="430" t="s">
        <v>225</v>
      </c>
      <c r="B26" s="430"/>
      <c r="C26" s="430"/>
      <c r="D26" s="430"/>
      <c r="E26" s="579" t="s">
        <v>342</v>
      </c>
      <c r="F26" s="579"/>
      <c r="G26" s="579"/>
      <c r="H26" s="430"/>
      <c r="I26" s="430"/>
      <c r="J26" s="430"/>
      <c r="K26" s="430"/>
    </row>
    <row r="27" spans="1:11" x14ac:dyDescent="0.2">
      <c r="A27" s="430"/>
      <c r="B27" s="430"/>
      <c r="C27" s="580"/>
      <c r="D27" s="430"/>
      <c r="E27" s="585" t="s">
        <v>460</v>
      </c>
      <c r="F27" s="579"/>
      <c r="G27" s="579"/>
      <c r="H27" s="430"/>
      <c r="I27" s="430"/>
      <c r="J27" s="430"/>
      <c r="K27" s="430"/>
    </row>
    <row r="28" spans="1:11" x14ac:dyDescent="0.2">
      <c r="A28" s="581" t="s">
        <v>396</v>
      </c>
      <c r="B28" s="582"/>
      <c r="C28" s="581" t="s">
        <v>398</v>
      </c>
      <c r="D28" s="430"/>
      <c r="E28" s="579" t="s">
        <v>343</v>
      </c>
      <c r="F28" s="579"/>
      <c r="G28" s="579"/>
      <c r="H28" s="430"/>
      <c r="I28" s="430"/>
      <c r="J28" s="430"/>
      <c r="K28" s="430"/>
    </row>
    <row r="29" spans="1:11" s="581" customFormat="1" ht="12.75" x14ac:dyDescent="0.2">
      <c r="A29" s="581" t="s">
        <v>397</v>
      </c>
      <c r="B29" s="583"/>
      <c r="C29" s="584" t="s">
        <v>399</v>
      </c>
      <c r="E29" s="585" t="s">
        <v>344</v>
      </c>
      <c r="F29" s="585"/>
      <c r="G29" s="585"/>
    </row>
    <row r="30" spans="1:11" ht="15.75" customHeight="1" x14ac:dyDescent="0.2">
      <c r="C30" s="586"/>
      <c r="D30" s="587"/>
      <c r="F30" s="588" t="s">
        <v>395</v>
      </c>
      <c r="G30" s="579"/>
      <c r="H30" s="430"/>
      <c r="I30" s="430"/>
      <c r="J30" s="430"/>
      <c r="K30" s="430"/>
    </row>
    <row r="31" spans="1:11" x14ac:dyDescent="0.2">
      <c r="A31" s="581" t="s">
        <v>461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</row>
    <row r="32" spans="1:11" x14ac:dyDescent="0.2">
      <c r="C32" s="581"/>
      <c r="D32" s="581"/>
      <c r="E32" s="581"/>
      <c r="F32" s="588" t="s">
        <v>401</v>
      </c>
      <c r="G32" s="643"/>
      <c r="H32" s="643"/>
    </row>
    <row r="33" spans="3:8" x14ac:dyDescent="0.2">
      <c r="C33" s="581"/>
      <c r="D33" s="581"/>
      <c r="E33" s="581"/>
      <c r="F33" s="588" t="s">
        <v>450</v>
      </c>
      <c r="G33" s="644"/>
      <c r="H33" s="644"/>
    </row>
    <row r="34" spans="3:8" x14ac:dyDescent="0.2">
      <c r="C34" s="581"/>
      <c r="D34" s="581"/>
      <c r="E34" s="581"/>
      <c r="F34" s="588" t="s">
        <v>402</v>
      </c>
      <c r="G34" s="645">
        <f>G32*G33</f>
        <v>0</v>
      </c>
      <c r="H34" s="645"/>
    </row>
    <row r="35" spans="3:8" x14ac:dyDescent="0.2">
      <c r="C35" s="581"/>
      <c r="D35" s="581"/>
      <c r="E35" s="581"/>
      <c r="F35" s="588" t="s">
        <v>403</v>
      </c>
      <c r="G35" s="646"/>
      <c r="H35" s="646"/>
    </row>
    <row r="36" spans="3:8" x14ac:dyDescent="0.2">
      <c r="C36" s="581"/>
      <c r="D36" s="581"/>
      <c r="E36" s="581"/>
      <c r="F36" s="588" t="s">
        <v>404</v>
      </c>
      <c r="G36" s="645">
        <f>G34*G35</f>
        <v>0</v>
      </c>
      <c r="H36" s="645"/>
    </row>
    <row r="37" spans="3:8" x14ac:dyDescent="0.2">
      <c r="C37" s="581"/>
      <c r="D37" s="581"/>
      <c r="E37" s="581"/>
      <c r="F37" s="581"/>
      <c r="G37" s="581"/>
    </row>
    <row r="38" spans="3:8" x14ac:dyDescent="0.2">
      <c r="C38" s="581"/>
      <c r="D38" s="581"/>
      <c r="E38" s="581"/>
      <c r="F38" s="581"/>
      <c r="G38" s="581"/>
    </row>
    <row r="39" spans="3:8" x14ac:dyDescent="0.2">
      <c r="C39" s="581"/>
      <c r="D39" s="581"/>
      <c r="E39" s="581"/>
      <c r="F39" s="581"/>
      <c r="G39" s="581"/>
    </row>
    <row r="40" spans="3:8" x14ac:dyDescent="0.2">
      <c r="C40" s="581"/>
      <c r="D40" s="581"/>
      <c r="E40" s="581"/>
      <c r="F40" s="581"/>
      <c r="G40" s="581"/>
    </row>
    <row r="41" spans="3:8" x14ac:dyDescent="0.2">
      <c r="C41" s="581"/>
      <c r="D41" s="581"/>
      <c r="E41" s="581"/>
      <c r="F41" s="581"/>
      <c r="G41" s="581"/>
    </row>
    <row r="42" spans="3:8" x14ac:dyDescent="0.2">
      <c r="C42" s="581"/>
      <c r="D42" s="581"/>
      <c r="E42" s="581"/>
      <c r="F42" s="581"/>
      <c r="G42" s="581"/>
    </row>
    <row r="43" spans="3:8" x14ac:dyDescent="0.2">
      <c r="C43" s="581"/>
      <c r="D43" s="581"/>
      <c r="E43" s="581"/>
      <c r="F43" s="581"/>
      <c r="G43" s="581"/>
    </row>
    <row r="44" spans="3:8" x14ac:dyDescent="0.2">
      <c r="C44" s="581"/>
      <c r="D44" s="581"/>
      <c r="E44" s="581"/>
      <c r="F44" s="581"/>
      <c r="G44" s="581"/>
    </row>
    <row r="45" spans="3:8" x14ac:dyDescent="0.2">
      <c r="C45" s="581"/>
      <c r="D45" s="581"/>
      <c r="E45" s="581"/>
      <c r="F45" s="581"/>
      <c r="G45" s="581"/>
    </row>
    <row r="46" spans="3:8" x14ac:dyDescent="0.2">
      <c r="C46" s="581"/>
      <c r="D46" s="581"/>
      <c r="E46" s="581"/>
      <c r="F46" s="581"/>
      <c r="G46" s="581"/>
    </row>
    <row r="47" spans="3:8" x14ac:dyDescent="0.2">
      <c r="C47" s="581"/>
      <c r="D47" s="581"/>
      <c r="E47" s="581"/>
      <c r="F47" s="581"/>
      <c r="G47" s="581"/>
    </row>
  </sheetData>
  <sheetProtection password="D8A6" sheet="1" objects="1" scenarios="1"/>
  <mergeCells count="10">
    <mergeCell ref="G32:H32"/>
    <mergeCell ref="G33:H33"/>
    <mergeCell ref="G34:H34"/>
    <mergeCell ref="G35:H35"/>
    <mergeCell ref="G36:H36"/>
    <mergeCell ref="G6:H6"/>
    <mergeCell ref="I6:J6"/>
    <mergeCell ref="A1:J1"/>
    <mergeCell ref="A2:J2"/>
    <mergeCell ref="E23:G23"/>
  </mergeCells>
  <phoneticPr fontId="0" type="noConversion"/>
  <dataValidations disablePrompts="1" count="1">
    <dataValidation type="list" allowBlank="1" showInputMessage="1" showErrorMessage="1" sqref="C27">
      <formula1>$L$14:$L$15</formula1>
    </dataValidation>
  </dataValidations>
  <pageMargins left="0.25" right="0.25" top="0.5" bottom="0.75" header="0.5" footer="0.5"/>
  <pageSetup scale="75" orientation="landscape" r:id="rId1"/>
  <headerFooter alignWithMargins="0">
    <oddFooter>&amp;LRevised 1/2018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4">
    <pageSetUpPr fitToPage="1"/>
  </sheetPr>
  <dimension ref="A1:U122"/>
  <sheetViews>
    <sheetView showGridLines="0" view="pageLayout" zoomScale="80" zoomScaleNormal="75" zoomScalePageLayoutView="80" workbookViewId="0">
      <selection activeCell="B96" sqref="B96:H96"/>
    </sheetView>
  </sheetViews>
  <sheetFormatPr defaultColWidth="9.77734375" defaultRowHeight="15" x14ac:dyDescent="0.2"/>
  <cols>
    <col min="1" max="1" width="28.88671875" style="62" customWidth="1"/>
    <col min="2" max="3" width="9.6640625" style="62" customWidth="1"/>
    <col min="4" max="6" width="9.44140625" style="62" customWidth="1"/>
    <col min="7" max="7" width="9.33203125" style="62" customWidth="1"/>
    <col min="8" max="8" width="10.6640625" style="62" customWidth="1"/>
    <col min="9" max="9" width="9.6640625" style="62" customWidth="1"/>
    <col min="10" max="10" width="8.44140625" style="62" customWidth="1"/>
    <col min="11" max="11" width="8.6640625" style="62" customWidth="1"/>
    <col min="12" max="12" width="10.109375" style="62" customWidth="1"/>
    <col min="13" max="13" width="8.44140625" style="62" customWidth="1"/>
    <col min="14" max="14" width="9.77734375" style="62"/>
    <col min="15" max="15" width="4.44140625" style="62" customWidth="1"/>
    <col min="16" max="16" width="11.33203125" style="62" customWidth="1"/>
    <col min="17" max="17" width="20.6640625" style="62" customWidth="1"/>
    <col min="18" max="18" width="1.77734375" style="62" hidden="1" customWidth="1"/>
    <col min="19" max="19" width="6.6640625" style="62" customWidth="1"/>
    <col min="20" max="20" width="8.21875" style="62" customWidth="1"/>
    <col min="21" max="16384" width="9.77734375" style="62"/>
  </cols>
  <sheetData>
    <row r="1" spans="1:20" ht="15.75" x14ac:dyDescent="0.2">
      <c r="A1" s="5" t="s">
        <v>448</v>
      </c>
      <c r="B1" s="4"/>
      <c r="C1" s="4"/>
      <c r="D1" s="59"/>
      <c r="E1" s="59"/>
      <c r="F1" s="59"/>
      <c r="G1" s="60"/>
      <c r="H1" s="60"/>
      <c r="I1" s="60"/>
      <c r="J1" s="60"/>
      <c r="K1" s="60"/>
      <c r="L1" s="61"/>
      <c r="M1" s="24"/>
      <c r="N1" s="24"/>
      <c r="O1" s="24"/>
      <c r="P1" s="24"/>
      <c r="Q1" s="24"/>
      <c r="R1" s="24"/>
      <c r="S1" s="24"/>
      <c r="T1" s="61"/>
    </row>
    <row r="2" spans="1:20" ht="15.75" x14ac:dyDescent="0.2">
      <c r="A2" s="5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24"/>
      <c r="M2" s="24"/>
      <c r="N2" s="24"/>
      <c r="O2" s="24"/>
      <c r="P2" s="24"/>
      <c r="Q2" s="24"/>
      <c r="R2" s="24"/>
      <c r="S2" s="24"/>
      <c r="T2" s="61"/>
    </row>
    <row r="3" spans="1:20" ht="25.5" customHeight="1" x14ac:dyDescent="0.2">
      <c r="A3" s="356" t="s">
        <v>0</v>
      </c>
      <c r="B3" s="357">
        <f>'Sources of Funds (A-1)'!B4</f>
        <v>0</v>
      </c>
      <c r="C3" s="64"/>
      <c r="D3" s="64"/>
      <c r="E3" s="64"/>
      <c r="F3" s="683"/>
      <c r="G3" s="358" t="s">
        <v>1</v>
      </c>
      <c r="H3" s="440">
        <f>'Sources of Funds (A-1)'!I4</f>
        <v>0</v>
      </c>
      <c r="I3" s="60"/>
      <c r="J3" s="60"/>
      <c r="K3" s="60"/>
      <c r="L3" s="24"/>
      <c r="M3" s="24"/>
      <c r="N3" s="24"/>
      <c r="O3" s="24"/>
      <c r="P3" s="24"/>
      <c r="Q3" s="24"/>
      <c r="R3" s="24"/>
      <c r="S3" s="24"/>
      <c r="T3" s="61"/>
    </row>
    <row r="4" spans="1:20" ht="12" customHeight="1" thickBot="1" x14ac:dyDescent="0.25">
      <c r="A4" s="24"/>
      <c r="B4" s="65"/>
      <c r="C4" s="65"/>
      <c r="D4" s="65"/>
      <c r="E4" s="65"/>
      <c r="F4" s="65"/>
      <c r="G4" s="65"/>
      <c r="H4" s="65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6.5" thickTop="1" x14ac:dyDescent="0.2">
      <c r="A5" s="66" t="s">
        <v>37</v>
      </c>
      <c r="B5" s="384" t="s">
        <v>451</v>
      </c>
      <c r="C5" s="67"/>
      <c r="D5" s="67"/>
      <c r="E5" s="67"/>
      <c r="F5" s="67"/>
      <c r="G5" s="67"/>
      <c r="H5" s="68"/>
      <c r="I5" s="2"/>
      <c r="J5" s="24"/>
      <c r="K5" s="24"/>
      <c r="L5" s="24"/>
      <c r="M5" s="24"/>
      <c r="N5" s="24"/>
      <c r="O5" s="24"/>
      <c r="P5" s="24"/>
      <c r="Q5" s="24"/>
      <c r="R5" s="24"/>
      <c r="S5" s="24"/>
      <c r="T5" s="61"/>
    </row>
    <row r="6" spans="1:20" ht="15.75" thickBot="1" x14ac:dyDescent="0.25">
      <c r="A6" s="45" t="s">
        <v>38</v>
      </c>
      <c r="B6" s="685" t="s">
        <v>39</v>
      </c>
      <c r="C6" s="684" t="s">
        <v>40</v>
      </c>
      <c r="D6" s="684" t="s">
        <v>41</v>
      </c>
      <c r="E6" s="684" t="s">
        <v>42</v>
      </c>
      <c r="F6" s="684" t="s">
        <v>151</v>
      </c>
      <c r="G6" s="684" t="s">
        <v>151</v>
      </c>
      <c r="H6" s="23" t="s">
        <v>150</v>
      </c>
      <c r="I6" s="2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5.75" thickTop="1" x14ac:dyDescent="0.2">
      <c r="A7" s="364" t="s">
        <v>372</v>
      </c>
      <c r="B7" s="338"/>
      <c r="C7" s="339"/>
      <c r="D7" s="339" t="s">
        <v>17</v>
      </c>
      <c r="E7" s="339"/>
      <c r="F7" s="339"/>
      <c r="G7" s="339"/>
      <c r="H7" s="402">
        <f>+(B7*B8)+(C7*C8)+(D7*D8)+(E7*E8)+(G7*G8)</f>
        <v>0</v>
      </c>
      <c r="I7" s="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x14ac:dyDescent="0.2">
      <c r="A8" s="42" t="s">
        <v>43</v>
      </c>
      <c r="B8" s="340"/>
      <c r="C8" s="341"/>
      <c r="D8" s="341" t="s">
        <v>17</v>
      </c>
      <c r="E8" s="341"/>
      <c r="F8" s="341"/>
      <c r="G8" s="341"/>
      <c r="H8" s="345">
        <f>SUM(B8:G8)</f>
        <v>0</v>
      </c>
      <c r="I8" s="2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18" x14ac:dyDescent="0.2">
      <c r="A9" s="39" t="s">
        <v>182</v>
      </c>
      <c r="B9" s="340"/>
      <c r="C9" s="341"/>
      <c r="D9" s="341" t="s">
        <v>17</v>
      </c>
      <c r="E9" s="341"/>
      <c r="F9" s="341"/>
      <c r="G9" s="341"/>
      <c r="H9" s="97" t="s">
        <v>17</v>
      </c>
      <c r="I9" s="2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x14ac:dyDescent="0.2">
      <c r="A10" s="96" t="s">
        <v>204</v>
      </c>
      <c r="B10" s="342"/>
      <c r="C10" s="343"/>
      <c r="D10" s="343"/>
      <c r="E10" s="343"/>
      <c r="F10" s="343"/>
      <c r="G10" s="343"/>
      <c r="H10" s="97" t="s">
        <v>17</v>
      </c>
      <c r="I10" s="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x14ac:dyDescent="0.2">
      <c r="A11" s="40" t="s">
        <v>148</v>
      </c>
      <c r="B11" s="344">
        <f>B9-B10</f>
        <v>0</v>
      </c>
      <c r="C11" s="344">
        <f>C9-C10</f>
        <v>0</v>
      </c>
      <c r="D11" s="344">
        <f>D9-D10</f>
        <v>0</v>
      </c>
      <c r="E11" s="344">
        <f>E9-E10</f>
        <v>0</v>
      </c>
      <c r="F11" s="344">
        <f>F9-F10</f>
        <v>0</v>
      </c>
      <c r="G11" s="344">
        <f>G9-G10</f>
        <v>0</v>
      </c>
      <c r="H11" s="97" t="s">
        <v>17</v>
      </c>
      <c r="I11" s="2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x14ac:dyDescent="0.2">
      <c r="A12" s="40" t="s">
        <v>149</v>
      </c>
      <c r="B12" s="344">
        <f>(B8*B11)*12</f>
        <v>0</v>
      </c>
      <c r="C12" s="344">
        <f>(C8*C11)*12</f>
        <v>0</v>
      </c>
      <c r="D12" s="344">
        <f>(D8*D11)*12</f>
        <v>0</v>
      </c>
      <c r="E12" s="344">
        <f>(E8*E11)*12</f>
        <v>0</v>
      </c>
      <c r="F12" s="344">
        <f>(F8*F11)*12</f>
        <v>0</v>
      </c>
      <c r="G12" s="344">
        <f>(G8*G11)*12</f>
        <v>0</v>
      </c>
      <c r="H12" s="346">
        <f>SUM(B12:G12)</f>
        <v>0</v>
      </c>
      <c r="I12" s="2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15.75" customHeight="1" thickBot="1" x14ac:dyDescent="0.25">
      <c r="A13" s="41" t="s">
        <v>203</v>
      </c>
      <c r="B13" s="675">
        <v>7.0000000000000007E-2</v>
      </c>
      <c r="C13" s="676"/>
      <c r="D13" s="676"/>
      <c r="E13" s="676"/>
      <c r="F13" s="676"/>
      <c r="G13" s="676"/>
      <c r="H13" s="677"/>
      <c r="I13" s="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2" customHeight="1" thickTop="1" thickBot="1" x14ac:dyDescent="0.25">
      <c r="A14" s="53" t="s">
        <v>17</v>
      </c>
      <c r="B14" s="47"/>
      <c r="C14" s="69"/>
      <c r="D14" s="22"/>
      <c r="E14" s="22"/>
      <c r="F14" s="22"/>
      <c r="G14" s="22"/>
      <c r="H14" s="28"/>
      <c r="I14" s="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6.5" thickTop="1" x14ac:dyDescent="0.2">
      <c r="A15" s="66" t="s">
        <v>45</v>
      </c>
      <c r="B15" s="384" t="s">
        <v>452</v>
      </c>
      <c r="C15" s="67"/>
      <c r="D15" s="67"/>
      <c r="E15" s="67"/>
      <c r="F15" s="67"/>
      <c r="G15" s="67"/>
      <c r="H15" s="68"/>
      <c r="I15" s="2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61"/>
    </row>
    <row r="16" spans="1:20" ht="15.75" thickBot="1" x14ac:dyDescent="0.25">
      <c r="A16" s="45" t="s">
        <v>38</v>
      </c>
      <c r="B16" s="685" t="s">
        <v>39</v>
      </c>
      <c r="C16" s="684" t="s">
        <v>40</v>
      </c>
      <c r="D16" s="684" t="s">
        <v>41</v>
      </c>
      <c r="E16" s="684" t="s">
        <v>42</v>
      </c>
      <c r="F16" s="684" t="s">
        <v>151</v>
      </c>
      <c r="G16" s="684" t="s">
        <v>151</v>
      </c>
      <c r="H16" s="23" t="s">
        <v>150</v>
      </c>
      <c r="I16" s="2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15.75" thickTop="1" x14ac:dyDescent="0.2">
      <c r="A17" s="364" t="s">
        <v>372</v>
      </c>
      <c r="B17" s="338"/>
      <c r="C17" s="339"/>
      <c r="D17" s="339" t="s">
        <v>17</v>
      </c>
      <c r="E17" s="339"/>
      <c r="F17" s="339"/>
      <c r="G17" s="339"/>
      <c r="H17" s="402">
        <f>+(B17*B18)+(C17*C18)+(D17*D18)+(E17*E18)+(G17*G18)</f>
        <v>0</v>
      </c>
      <c r="I17" s="2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x14ac:dyDescent="0.2">
      <c r="A18" s="42" t="s">
        <v>43</v>
      </c>
      <c r="B18" s="340"/>
      <c r="C18" s="341"/>
      <c r="D18" s="341" t="s">
        <v>17</v>
      </c>
      <c r="E18" s="341"/>
      <c r="F18" s="341"/>
      <c r="G18" s="341"/>
      <c r="H18" s="345">
        <f>SUM(B18:G18)</f>
        <v>0</v>
      </c>
      <c r="I18" s="2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8" x14ac:dyDescent="0.2">
      <c r="A19" s="39" t="s">
        <v>182</v>
      </c>
      <c r="B19" s="340"/>
      <c r="C19" s="341"/>
      <c r="D19" s="341" t="s">
        <v>17</v>
      </c>
      <c r="E19" s="341"/>
      <c r="F19" s="341"/>
      <c r="G19" s="341"/>
      <c r="H19" s="97" t="s">
        <v>17</v>
      </c>
      <c r="I19" s="2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x14ac:dyDescent="0.2">
      <c r="A20" s="96" t="s">
        <v>204</v>
      </c>
      <c r="B20" s="342"/>
      <c r="C20" s="343"/>
      <c r="D20" s="343" t="s">
        <v>17</v>
      </c>
      <c r="E20" s="343"/>
      <c r="F20" s="343"/>
      <c r="G20" s="343"/>
      <c r="H20" s="97" t="s">
        <v>17</v>
      </c>
      <c r="I20" s="2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x14ac:dyDescent="0.2">
      <c r="A21" s="40" t="s">
        <v>148</v>
      </c>
      <c r="B21" s="344">
        <f>B19-B20</f>
        <v>0</v>
      </c>
      <c r="C21" s="344">
        <f>C19-C20</f>
        <v>0</v>
      </c>
      <c r="D21" s="344">
        <f>D19-D20</f>
        <v>0</v>
      </c>
      <c r="E21" s="344">
        <f>E19-E20</f>
        <v>0</v>
      </c>
      <c r="F21" s="344">
        <f>F19-F20</f>
        <v>0</v>
      </c>
      <c r="G21" s="344">
        <f>G19-G20</f>
        <v>0</v>
      </c>
      <c r="H21" s="97" t="s">
        <v>17</v>
      </c>
      <c r="I21" s="2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x14ac:dyDescent="0.2">
      <c r="A22" s="40" t="s">
        <v>149</v>
      </c>
      <c r="B22" s="344">
        <f>(B18*B21)*12</f>
        <v>0</v>
      </c>
      <c r="C22" s="344">
        <f>(C18*C21)*12</f>
        <v>0</v>
      </c>
      <c r="D22" s="344">
        <f>(D18*D21)*12</f>
        <v>0</v>
      </c>
      <c r="E22" s="344">
        <f>(E18*E21)*12</f>
        <v>0</v>
      </c>
      <c r="F22" s="344">
        <f>(F18*F21)*12</f>
        <v>0</v>
      </c>
      <c r="G22" s="344">
        <f>(G18*G21)*12</f>
        <v>0</v>
      </c>
      <c r="H22" s="346">
        <f>SUM(B22:G22)</f>
        <v>0</v>
      </c>
      <c r="I22" s="2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.75" customHeight="1" thickBot="1" x14ac:dyDescent="0.25">
      <c r="A23" s="41" t="s">
        <v>203</v>
      </c>
      <c r="B23" s="675">
        <v>7.0000000000000007E-2</v>
      </c>
      <c r="C23" s="676"/>
      <c r="D23" s="676"/>
      <c r="E23" s="676"/>
      <c r="F23" s="676"/>
      <c r="G23" s="676"/>
      <c r="H23" s="677"/>
      <c r="I23" s="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2" customHeight="1" thickTop="1" thickBot="1" x14ac:dyDescent="0.25">
      <c r="A24" s="53" t="s">
        <v>17</v>
      </c>
      <c r="B24" s="47"/>
      <c r="C24" s="69"/>
      <c r="D24" s="22"/>
      <c r="E24" s="22"/>
      <c r="F24" s="22"/>
      <c r="G24" s="22"/>
      <c r="H24" s="28"/>
      <c r="I24" s="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6.5" thickTop="1" x14ac:dyDescent="0.2">
      <c r="A25" s="66" t="s">
        <v>46</v>
      </c>
      <c r="B25" s="384" t="s">
        <v>382</v>
      </c>
      <c r="C25" s="67"/>
      <c r="D25" s="67"/>
      <c r="E25" s="67"/>
      <c r="F25" s="67"/>
      <c r="G25" s="67"/>
      <c r="H25" s="68"/>
      <c r="I25" s="2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61"/>
    </row>
    <row r="26" spans="1:20" ht="15.75" thickBot="1" x14ac:dyDescent="0.25">
      <c r="A26" s="45" t="s">
        <v>38</v>
      </c>
      <c r="B26" s="685" t="s">
        <v>39</v>
      </c>
      <c r="C26" s="684" t="s">
        <v>40</v>
      </c>
      <c r="D26" s="684" t="s">
        <v>41</v>
      </c>
      <c r="E26" s="684" t="s">
        <v>42</v>
      </c>
      <c r="F26" s="684" t="s">
        <v>151</v>
      </c>
      <c r="G26" s="684" t="s">
        <v>151</v>
      </c>
      <c r="H26" s="23" t="s">
        <v>150</v>
      </c>
      <c r="I26" s="2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5.75" thickTop="1" x14ac:dyDescent="0.2">
      <c r="A27" s="364" t="s">
        <v>372</v>
      </c>
      <c r="B27" s="338"/>
      <c r="C27" s="339"/>
      <c r="D27" s="339" t="s">
        <v>17</v>
      </c>
      <c r="E27" s="339"/>
      <c r="F27" s="339"/>
      <c r="G27" s="339"/>
      <c r="H27" s="402">
        <f>+(B27*B28)+(C27*C28)+(D27*D28)+(E27*E28)+(G27*G28)</f>
        <v>0</v>
      </c>
      <c r="I27" s="2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x14ac:dyDescent="0.2">
      <c r="A28" s="42" t="s">
        <v>43</v>
      </c>
      <c r="B28" s="340"/>
      <c r="C28" s="341"/>
      <c r="D28" s="341" t="s">
        <v>17</v>
      </c>
      <c r="E28" s="341"/>
      <c r="F28" s="341"/>
      <c r="G28" s="341"/>
      <c r="H28" s="345">
        <f>SUM(B28:G28)</f>
        <v>0</v>
      </c>
      <c r="I28" s="2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8" x14ac:dyDescent="0.2">
      <c r="A29" s="39" t="s">
        <v>182</v>
      </c>
      <c r="B29" s="340"/>
      <c r="C29" s="341"/>
      <c r="D29" s="341" t="s">
        <v>17</v>
      </c>
      <c r="E29" s="341"/>
      <c r="F29" s="341"/>
      <c r="G29" s="341"/>
      <c r="H29" s="97" t="s">
        <v>17</v>
      </c>
      <c r="I29" s="2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x14ac:dyDescent="0.2">
      <c r="A30" s="96" t="s">
        <v>204</v>
      </c>
      <c r="B30" s="342"/>
      <c r="C30" s="343"/>
      <c r="D30" s="343" t="s">
        <v>17</v>
      </c>
      <c r="E30" s="343"/>
      <c r="F30" s="343"/>
      <c r="G30" s="343"/>
      <c r="H30" s="97" t="s">
        <v>17</v>
      </c>
      <c r="I30" s="2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x14ac:dyDescent="0.2">
      <c r="A31" s="40" t="s">
        <v>148</v>
      </c>
      <c r="B31" s="344">
        <f>B29-B30</f>
        <v>0</v>
      </c>
      <c r="C31" s="344">
        <f>C29-C30</f>
        <v>0</v>
      </c>
      <c r="D31" s="344">
        <f>D29-D30</f>
        <v>0</v>
      </c>
      <c r="E31" s="344">
        <f>E29-E30</f>
        <v>0</v>
      </c>
      <c r="F31" s="344">
        <f>F29-F30</f>
        <v>0</v>
      </c>
      <c r="G31" s="344">
        <f>G29-G30</f>
        <v>0</v>
      </c>
      <c r="H31" s="97" t="s">
        <v>17</v>
      </c>
      <c r="I31" s="2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x14ac:dyDescent="0.2">
      <c r="A32" s="40" t="s">
        <v>149</v>
      </c>
      <c r="B32" s="344">
        <f>(B28*B31)*12</f>
        <v>0</v>
      </c>
      <c r="C32" s="344">
        <f>(C28*C31)*12</f>
        <v>0</v>
      </c>
      <c r="D32" s="344">
        <f>(D28*D31)*12</f>
        <v>0</v>
      </c>
      <c r="E32" s="344">
        <f>(E28*E31)*12</f>
        <v>0</v>
      </c>
      <c r="F32" s="344">
        <f>(F28*F31)*12</f>
        <v>0</v>
      </c>
      <c r="G32" s="344">
        <f>(G28*G31)*12</f>
        <v>0</v>
      </c>
      <c r="H32" s="346">
        <f>SUM(B32:G32)</f>
        <v>0</v>
      </c>
      <c r="I32" s="2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1" ht="15.75" customHeight="1" thickBot="1" x14ac:dyDescent="0.25">
      <c r="A33" s="41" t="s">
        <v>203</v>
      </c>
      <c r="B33" s="675">
        <v>7.0000000000000007E-2</v>
      </c>
      <c r="C33" s="676"/>
      <c r="D33" s="676"/>
      <c r="E33" s="676"/>
      <c r="F33" s="676"/>
      <c r="G33" s="676"/>
      <c r="H33" s="677"/>
      <c r="I33" s="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1" ht="12" customHeight="1" thickTop="1" thickBot="1" x14ac:dyDescent="0.25">
      <c r="A34" s="53" t="s">
        <v>17</v>
      </c>
      <c r="B34" s="47"/>
      <c r="C34" s="69"/>
      <c r="D34" s="22"/>
      <c r="E34" s="22"/>
      <c r="F34" s="22"/>
      <c r="G34" s="22"/>
      <c r="H34" s="28"/>
      <c r="I34" s="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1" ht="16.5" thickTop="1" x14ac:dyDescent="0.2">
      <c r="A35" s="66" t="s">
        <v>47</v>
      </c>
      <c r="B35" s="384" t="s">
        <v>383</v>
      </c>
      <c r="C35" s="67"/>
      <c r="D35" s="67"/>
      <c r="E35" s="67"/>
      <c r="F35" s="67"/>
      <c r="G35" s="67"/>
      <c r="H35" s="68"/>
      <c r="I35" s="61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1" ht="15.75" thickBot="1" x14ac:dyDescent="0.25">
      <c r="A36" s="45" t="s">
        <v>38</v>
      </c>
      <c r="B36" s="685" t="s">
        <v>39</v>
      </c>
      <c r="C36" s="684" t="s">
        <v>40</v>
      </c>
      <c r="D36" s="684" t="s">
        <v>41</v>
      </c>
      <c r="E36" s="684" t="s">
        <v>42</v>
      </c>
      <c r="F36" s="684" t="s">
        <v>151</v>
      </c>
      <c r="G36" s="684" t="s">
        <v>151</v>
      </c>
      <c r="H36" s="23" t="s">
        <v>150</v>
      </c>
      <c r="I36" s="2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1" ht="15.75" thickTop="1" x14ac:dyDescent="0.2">
      <c r="A37" s="211" t="s">
        <v>372</v>
      </c>
      <c r="B37" s="338">
        <v>0</v>
      </c>
      <c r="C37" s="339">
        <v>0</v>
      </c>
      <c r="D37" s="339" t="s">
        <v>17</v>
      </c>
      <c r="E37" s="339"/>
      <c r="F37" s="339"/>
      <c r="G37" s="339">
        <v>0</v>
      </c>
      <c r="H37" s="402">
        <f>+(B37*B38)+(C37*C38)+(D37*D38)+(E37*E38)+(G37*G38)</f>
        <v>0</v>
      </c>
      <c r="I37" s="2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1" x14ac:dyDescent="0.2">
      <c r="A38" s="42" t="s">
        <v>43</v>
      </c>
      <c r="B38" s="340">
        <v>0</v>
      </c>
      <c r="C38" s="341">
        <v>0</v>
      </c>
      <c r="D38" s="341" t="s">
        <v>17</v>
      </c>
      <c r="E38" s="341"/>
      <c r="F38" s="341"/>
      <c r="G38" s="341">
        <v>0</v>
      </c>
      <c r="H38" s="345">
        <f>SUM(B38:G38)</f>
        <v>0</v>
      </c>
      <c r="I38" s="2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1" ht="18" x14ac:dyDescent="0.2">
      <c r="A39" s="39" t="s">
        <v>182</v>
      </c>
      <c r="B39" s="340">
        <v>0</v>
      </c>
      <c r="C39" s="341">
        <v>0</v>
      </c>
      <c r="D39" s="341" t="s">
        <v>17</v>
      </c>
      <c r="E39" s="341"/>
      <c r="F39" s="341"/>
      <c r="G39" s="341">
        <v>0</v>
      </c>
      <c r="H39" s="97" t="s">
        <v>17</v>
      </c>
      <c r="I39" s="2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1" x14ac:dyDescent="0.2">
      <c r="A40" s="96" t="s">
        <v>204</v>
      </c>
      <c r="B40" s="342">
        <v>0</v>
      </c>
      <c r="C40" s="343">
        <v>0</v>
      </c>
      <c r="D40" s="343"/>
      <c r="E40" s="343"/>
      <c r="F40" s="343"/>
      <c r="G40" s="343">
        <v>0</v>
      </c>
      <c r="H40" s="97" t="s">
        <v>17</v>
      </c>
      <c r="I40" s="2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1" x14ac:dyDescent="0.2">
      <c r="A41" s="40" t="s">
        <v>148</v>
      </c>
      <c r="B41" s="344">
        <f>B39-B40</f>
        <v>0</v>
      </c>
      <c r="C41" s="344">
        <f>C39-C40</f>
        <v>0</v>
      </c>
      <c r="D41" s="344">
        <f>D39-D40</f>
        <v>0</v>
      </c>
      <c r="E41" s="344">
        <f>E39-E40</f>
        <v>0</v>
      </c>
      <c r="F41" s="344">
        <f>F39-F40</f>
        <v>0</v>
      </c>
      <c r="G41" s="344">
        <f>G39-G40</f>
        <v>0</v>
      </c>
      <c r="H41" s="97" t="s">
        <v>17</v>
      </c>
      <c r="I41" s="2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1" x14ac:dyDescent="0.2">
      <c r="A42" s="40" t="s">
        <v>149</v>
      </c>
      <c r="B42" s="344">
        <f>(B38*B41)*12</f>
        <v>0</v>
      </c>
      <c r="C42" s="344">
        <f>(C38*C41)*12</f>
        <v>0</v>
      </c>
      <c r="D42" s="344">
        <f>(D38*D41)*12</f>
        <v>0</v>
      </c>
      <c r="E42" s="344">
        <f>(E38*E41)*12</f>
        <v>0</v>
      </c>
      <c r="F42" s="344">
        <f>(F38*F41)*12</f>
        <v>0</v>
      </c>
      <c r="G42" s="344">
        <f>(G38*G41)*12</f>
        <v>0</v>
      </c>
      <c r="H42" s="346">
        <f>SUM(B42:G42)</f>
        <v>0</v>
      </c>
      <c r="I42" s="2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1" ht="15.75" thickBot="1" x14ac:dyDescent="0.25">
      <c r="A43" s="41" t="s">
        <v>44</v>
      </c>
      <c r="B43" s="675">
        <v>7.0000000000000007E-2</v>
      </c>
      <c r="C43" s="676"/>
      <c r="D43" s="676"/>
      <c r="E43" s="676"/>
      <c r="F43" s="676"/>
      <c r="G43" s="676"/>
      <c r="H43" s="677"/>
      <c r="I43" s="3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ht="12" customHeight="1" thickTop="1" thickBot="1" x14ac:dyDescent="0.25">
      <c r="A44" s="32"/>
      <c r="B44" s="35"/>
      <c r="C44" s="36"/>
      <c r="D44" s="37"/>
      <c r="E44" s="37"/>
      <c r="F44" s="37"/>
      <c r="G44" s="37"/>
      <c r="H44" s="38"/>
      <c r="I44" s="3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ht="16.5" thickTop="1" x14ac:dyDescent="0.2">
      <c r="A45" s="66" t="s">
        <v>48</v>
      </c>
      <c r="B45" s="385" t="s">
        <v>384</v>
      </c>
      <c r="C45" s="70"/>
      <c r="D45" s="70"/>
      <c r="E45" s="70"/>
      <c r="F45" s="70"/>
      <c r="G45" s="70"/>
      <c r="H45" s="71"/>
      <c r="I45" s="61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ht="15.75" thickBot="1" x14ac:dyDescent="0.25">
      <c r="A46" s="46" t="s">
        <v>38</v>
      </c>
      <c r="B46" s="686" t="s">
        <v>39</v>
      </c>
      <c r="C46" s="687" t="s">
        <v>40</v>
      </c>
      <c r="D46" s="687" t="s">
        <v>41</v>
      </c>
      <c r="E46" s="687" t="s">
        <v>42</v>
      </c>
      <c r="F46" s="684" t="s">
        <v>151</v>
      </c>
      <c r="G46" s="687" t="s">
        <v>151</v>
      </c>
      <c r="H46" s="23" t="s">
        <v>150</v>
      </c>
      <c r="I46" s="61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ht="15.75" thickTop="1" x14ac:dyDescent="0.2">
      <c r="A47" s="211" t="s">
        <v>372</v>
      </c>
      <c r="B47" s="338">
        <v>0</v>
      </c>
      <c r="C47" s="339">
        <v>0</v>
      </c>
      <c r="D47" s="339">
        <v>0</v>
      </c>
      <c r="E47" s="339"/>
      <c r="F47" s="339"/>
      <c r="G47" s="339">
        <v>0</v>
      </c>
      <c r="H47" s="402">
        <f>+(B47*B48)+(C47*C48)+(D47*D48)+(E47*E48)+(G47*G48)</f>
        <v>0</v>
      </c>
      <c r="I47" s="2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x14ac:dyDescent="0.2">
      <c r="A48" s="42" t="s">
        <v>43</v>
      </c>
      <c r="B48" s="340">
        <v>0</v>
      </c>
      <c r="C48" s="341">
        <v>0</v>
      </c>
      <c r="D48" s="341">
        <v>0</v>
      </c>
      <c r="E48" s="341"/>
      <c r="F48" s="341"/>
      <c r="G48" s="341">
        <v>0</v>
      </c>
      <c r="H48" s="345">
        <f>SUM(B48:G48)</f>
        <v>0</v>
      </c>
      <c r="I48" s="2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ht="18" x14ac:dyDescent="0.2">
      <c r="A49" s="39" t="s">
        <v>182</v>
      </c>
      <c r="B49" s="340">
        <v>0</v>
      </c>
      <c r="C49" s="341">
        <v>0</v>
      </c>
      <c r="D49" s="341">
        <v>0</v>
      </c>
      <c r="E49" s="341"/>
      <c r="F49" s="341"/>
      <c r="G49" s="341">
        <v>0</v>
      </c>
      <c r="H49" s="97" t="s">
        <v>17</v>
      </c>
      <c r="I49" s="2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x14ac:dyDescent="0.2">
      <c r="A50" s="96" t="s">
        <v>204</v>
      </c>
      <c r="B50" s="342">
        <v>0</v>
      </c>
      <c r="C50" s="343">
        <v>0</v>
      </c>
      <c r="D50" s="343">
        <v>0</v>
      </c>
      <c r="E50" s="343"/>
      <c r="F50" s="343"/>
      <c r="G50" s="343">
        <v>0</v>
      </c>
      <c r="H50" s="97" t="s">
        <v>17</v>
      </c>
      <c r="I50" s="2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x14ac:dyDescent="0.2">
      <c r="A51" s="40" t="s">
        <v>148</v>
      </c>
      <c r="B51" s="344">
        <f>B49-B50</f>
        <v>0</v>
      </c>
      <c r="C51" s="344">
        <f>C49-C50</f>
        <v>0</v>
      </c>
      <c r="D51" s="344">
        <f>D49-D50</f>
        <v>0</v>
      </c>
      <c r="E51" s="344">
        <f>E49-E50</f>
        <v>0</v>
      </c>
      <c r="F51" s="344">
        <f>F49-F50</f>
        <v>0</v>
      </c>
      <c r="G51" s="344">
        <f>G49-G50</f>
        <v>0</v>
      </c>
      <c r="H51" s="97" t="s">
        <v>17</v>
      </c>
      <c r="I51" s="2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x14ac:dyDescent="0.2">
      <c r="A52" s="40" t="s">
        <v>149</v>
      </c>
      <c r="B52" s="344">
        <f>(B48*B51)*12</f>
        <v>0</v>
      </c>
      <c r="C52" s="344">
        <f>(C48*C51)*12</f>
        <v>0</v>
      </c>
      <c r="D52" s="344">
        <f>(D48*D51)*12</f>
        <v>0</v>
      </c>
      <c r="E52" s="344">
        <f>(E48*E51)*12</f>
        <v>0</v>
      </c>
      <c r="F52" s="344">
        <f>(F48*F51)*12</f>
        <v>0</v>
      </c>
      <c r="G52" s="344">
        <f>(G48*G51)*12</f>
        <v>0</v>
      </c>
      <c r="H52" s="346">
        <f>SUM(B52:G52)</f>
        <v>0</v>
      </c>
      <c r="I52" s="2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 ht="15.75" thickBot="1" x14ac:dyDescent="0.25">
      <c r="A53" s="41" t="s">
        <v>44</v>
      </c>
      <c r="B53" s="675">
        <v>7.0000000000000007E-2</v>
      </c>
      <c r="C53" s="676"/>
      <c r="D53" s="676"/>
      <c r="E53" s="676"/>
      <c r="F53" s="676"/>
      <c r="G53" s="676"/>
      <c r="H53" s="677"/>
      <c r="I53" s="3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ht="12" customHeight="1" thickTop="1" thickBot="1" x14ac:dyDescent="0.25">
      <c r="A54" s="31"/>
      <c r="B54" s="33"/>
      <c r="C54" s="43"/>
      <c r="D54" s="44"/>
      <c r="E54" s="44"/>
      <c r="F54" s="44"/>
      <c r="G54" s="44"/>
      <c r="H54" s="34"/>
      <c r="I54" s="3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ht="16.5" thickTop="1" x14ac:dyDescent="0.2">
      <c r="A55" s="66" t="s">
        <v>50</v>
      </c>
      <c r="B55" s="385" t="s">
        <v>385</v>
      </c>
      <c r="C55" s="70"/>
      <c r="D55" s="70"/>
      <c r="E55" s="70"/>
      <c r="F55" s="70"/>
      <c r="G55" s="70"/>
      <c r="H55" s="71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1:21" ht="15.75" thickBot="1" x14ac:dyDescent="0.25">
      <c r="A56" s="46" t="s">
        <v>38</v>
      </c>
      <c r="B56" s="686" t="s">
        <v>39</v>
      </c>
      <c r="C56" s="687" t="s">
        <v>40</v>
      </c>
      <c r="D56" s="687" t="s">
        <v>41</v>
      </c>
      <c r="E56" s="687" t="s">
        <v>42</v>
      </c>
      <c r="F56" s="684" t="s">
        <v>151</v>
      </c>
      <c r="G56" s="687" t="s">
        <v>151</v>
      </c>
      <c r="H56" s="23" t="s">
        <v>150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5.75" thickTop="1" x14ac:dyDescent="0.2">
      <c r="A57" s="211" t="s">
        <v>372</v>
      </c>
      <c r="B57" s="338">
        <v>0</v>
      </c>
      <c r="C57" s="339">
        <v>0</v>
      </c>
      <c r="D57" s="339">
        <v>0</v>
      </c>
      <c r="E57" s="339">
        <v>0</v>
      </c>
      <c r="F57" s="339">
        <v>0</v>
      </c>
      <c r="G57" s="339">
        <v>0</v>
      </c>
      <c r="H57" s="402">
        <f>+(B57*B58)+(C57*C58)+(D57*D58)+(E57*E58)+(G57*G58)</f>
        <v>0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x14ac:dyDescent="0.2">
      <c r="A58" s="42" t="s">
        <v>43</v>
      </c>
      <c r="B58" s="340">
        <v>0</v>
      </c>
      <c r="C58" s="341">
        <v>0</v>
      </c>
      <c r="D58" s="341">
        <v>0</v>
      </c>
      <c r="E58" s="341">
        <v>0</v>
      </c>
      <c r="F58" s="341">
        <v>0</v>
      </c>
      <c r="G58" s="341">
        <v>0</v>
      </c>
      <c r="H58" s="345">
        <f>SUM(B58:G58)</f>
        <v>0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" x14ac:dyDescent="0.2">
      <c r="A59" s="39" t="s">
        <v>182</v>
      </c>
      <c r="B59" s="340">
        <v>0</v>
      </c>
      <c r="C59" s="341">
        <v>0</v>
      </c>
      <c r="D59" s="341">
        <v>0</v>
      </c>
      <c r="E59" s="341">
        <v>0</v>
      </c>
      <c r="F59" s="341">
        <v>0</v>
      </c>
      <c r="G59" s="341">
        <v>0</v>
      </c>
      <c r="H59" s="97" t="s">
        <v>17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x14ac:dyDescent="0.2">
      <c r="A60" s="96" t="s">
        <v>204</v>
      </c>
      <c r="B60" s="342">
        <v>0</v>
      </c>
      <c r="C60" s="343">
        <v>0</v>
      </c>
      <c r="D60" s="343">
        <v>0</v>
      </c>
      <c r="E60" s="343">
        <v>0</v>
      </c>
      <c r="F60" s="343">
        <v>0</v>
      </c>
      <c r="G60" s="343">
        <v>0</v>
      </c>
      <c r="H60" s="97" t="s">
        <v>17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x14ac:dyDescent="0.2">
      <c r="A61" s="40" t="s">
        <v>148</v>
      </c>
      <c r="B61" s="344">
        <f>B59-B60</f>
        <v>0</v>
      </c>
      <c r="C61" s="344">
        <f>C59-C60</f>
        <v>0</v>
      </c>
      <c r="D61" s="344">
        <f>D59-D60</f>
        <v>0</v>
      </c>
      <c r="E61" s="344">
        <f>E59-E60</f>
        <v>0</v>
      </c>
      <c r="F61" s="344">
        <f>F59-F60</f>
        <v>0</v>
      </c>
      <c r="G61" s="344">
        <f>G59-G60</f>
        <v>0</v>
      </c>
      <c r="H61" s="97" t="s">
        <v>17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x14ac:dyDescent="0.2">
      <c r="A62" s="40" t="s">
        <v>149</v>
      </c>
      <c r="B62" s="344">
        <f>(B58*B61)*12</f>
        <v>0</v>
      </c>
      <c r="C62" s="344">
        <f>(C58*C61)*12</f>
        <v>0</v>
      </c>
      <c r="D62" s="344">
        <f>(D58*D61)*12</f>
        <v>0</v>
      </c>
      <c r="E62" s="344">
        <f>(E58*E61)*12</f>
        <v>0</v>
      </c>
      <c r="F62" s="344">
        <f>(F58*F61)*12</f>
        <v>0</v>
      </c>
      <c r="G62" s="344">
        <f>(G58*G61)*12</f>
        <v>0</v>
      </c>
      <c r="H62" s="346">
        <f>SUM(B62:G62)</f>
        <v>0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ht="15.75" thickBot="1" x14ac:dyDescent="0.25">
      <c r="A63" s="41" t="s">
        <v>44</v>
      </c>
      <c r="B63" s="675">
        <v>7.0000000000000007E-2</v>
      </c>
      <c r="C63" s="676"/>
      <c r="D63" s="676"/>
      <c r="E63" s="676"/>
      <c r="F63" s="676"/>
      <c r="G63" s="676"/>
      <c r="H63" s="677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1:21" ht="12" customHeight="1" thickTop="1" thickBot="1" x14ac:dyDescent="0.25">
      <c r="A64" s="31"/>
      <c r="B64" s="50"/>
      <c r="C64" s="43"/>
      <c r="D64" s="44"/>
      <c r="E64" s="44"/>
      <c r="F64" s="44"/>
      <c r="G64" s="44"/>
      <c r="H64" s="51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ht="16.5" thickTop="1" x14ac:dyDescent="0.2">
      <c r="A65" s="66" t="s">
        <v>453</v>
      </c>
      <c r="B65" s="385" t="s">
        <v>454</v>
      </c>
      <c r="C65" s="70"/>
      <c r="D65" s="70"/>
      <c r="E65" s="70"/>
      <c r="F65" s="70"/>
      <c r="G65" s="70"/>
      <c r="H65" s="71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1:21" ht="15.75" thickBot="1" x14ac:dyDescent="0.25">
      <c r="A66" s="46" t="s">
        <v>38</v>
      </c>
      <c r="B66" s="686" t="s">
        <v>39</v>
      </c>
      <c r="C66" s="687" t="s">
        <v>40</v>
      </c>
      <c r="D66" s="687" t="s">
        <v>41</v>
      </c>
      <c r="E66" s="687" t="s">
        <v>42</v>
      </c>
      <c r="F66" s="684" t="s">
        <v>151</v>
      </c>
      <c r="G66" s="687" t="s">
        <v>151</v>
      </c>
      <c r="H66" s="23" t="s">
        <v>150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1:21" ht="15.75" thickTop="1" x14ac:dyDescent="0.2">
      <c r="A67" s="211" t="s">
        <v>372</v>
      </c>
      <c r="B67" s="338">
        <v>0</v>
      </c>
      <c r="C67" s="339">
        <v>0</v>
      </c>
      <c r="D67" s="339">
        <v>0</v>
      </c>
      <c r="E67" s="339">
        <v>0</v>
      </c>
      <c r="F67" s="339">
        <v>0</v>
      </c>
      <c r="G67" s="339">
        <v>0</v>
      </c>
      <c r="H67" s="402">
        <f>+(B67*B68)+(C67*C68)+(D67*D68)+(E67*E68)+(G67*G68)</f>
        <v>0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8" spans="1:21" x14ac:dyDescent="0.2">
      <c r="A68" s="42" t="s">
        <v>43</v>
      </c>
      <c r="B68" s="340">
        <v>0</v>
      </c>
      <c r="C68" s="341">
        <v>0</v>
      </c>
      <c r="D68" s="341">
        <v>0</v>
      </c>
      <c r="E68" s="341">
        <v>0</v>
      </c>
      <c r="F68" s="341">
        <v>0</v>
      </c>
      <c r="G68" s="341">
        <v>0</v>
      </c>
      <c r="H68" s="345">
        <f>SUM(B68:G68)</f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1:21" ht="18" x14ac:dyDescent="0.2">
      <c r="A69" s="39" t="s">
        <v>182</v>
      </c>
      <c r="B69" s="340">
        <v>0</v>
      </c>
      <c r="C69" s="341">
        <v>0</v>
      </c>
      <c r="D69" s="341">
        <v>0</v>
      </c>
      <c r="E69" s="341">
        <v>0</v>
      </c>
      <c r="F69" s="341">
        <v>0</v>
      </c>
      <c r="G69" s="341">
        <v>0</v>
      </c>
      <c r="H69" s="97" t="s">
        <v>17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1:21" x14ac:dyDescent="0.2">
      <c r="A70" s="96" t="s">
        <v>204</v>
      </c>
      <c r="B70" s="342">
        <v>0</v>
      </c>
      <c r="C70" s="343">
        <v>0</v>
      </c>
      <c r="D70" s="343">
        <v>0</v>
      </c>
      <c r="E70" s="343">
        <v>0</v>
      </c>
      <c r="F70" s="343">
        <v>0</v>
      </c>
      <c r="G70" s="343">
        <v>0</v>
      </c>
      <c r="H70" s="97" t="s">
        <v>17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21" x14ac:dyDescent="0.2">
      <c r="A71" s="40" t="s">
        <v>148</v>
      </c>
      <c r="B71" s="344">
        <f>B69-B70</f>
        <v>0</v>
      </c>
      <c r="C71" s="344">
        <f>C69-C70</f>
        <v>0</v>
      </c>
      <c r="D71" s="344">
        <f>D69-D70</f>
        <v>0</v>
      </c>
      <c r="E71" s="344">
        <f>E69-E70</f>
        <v>0</v>
      </c>
      <c r="F71" s="344">
        <f>F69-F70</f>
        <v>0</v>
      </c>
      <c r="G71" s="344">
        <f>G69-G70</f>
        <v>0</v>
      </c>
      <c r="H71" s="97" t="s">
        <v>17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1:21" x14ac:dyDescent="0.2">
      <c r="A72" s="40" t="s">
        <v>149</v>
      </c>
      <c r="B72" s="344">
        <f>(B68*B71)*12</f>
        <v>0</v>
      </c>
      <c r="C72" s="344">
        <f>(C68*C71)*12</f>
        <v>0</v>
      </c>
      <c r="D72" s="344">
        <f>(D68*D71)*12</f>
        <v>0</v>
      </c>
      <c r="E72" s="344">
        <f>(E68*E71)*12</f>
        <v>0</v>
      </c>
      <c r="F72" s="344">
        <f>(F68*F71)*12</f>
        <v>0</v>
      </c>
      <c r="G72" s="344">
        <f>(G68*G71)*12</f>
        <v>0</v>
      </c>
      <c r="H72" s="346">
        <f>SUM(B72:G72)</f>
        <v>0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pans="1:21" ht="15.75" thickBot="1" x14ac:dyDescent="0.25">
      <c r="A73" s="41" t="s">
        <v>44</v>
      </c>
      <c r="B73" s="675">
        <v>7.0000000000000007E-2</v>
      </c>
      <c r="C73" s="676"/>
      <c r="D73" s="676"/>
      <c r="E73" s="676"/>
      <c r="F73" s="676"/>
      <c r="G73" s="676"/>
      <c r="H73" s="677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1" ht="12" customHeight="1" thickTop="1" thickBot="1" x14ac:dyDescent="0.25">
      <c r="A74" s="31"/>
      <c r="B74" s="50"/>
      <c r="C74" s="43"/>
      <c r="D74" s="44"/>
      <c r="E74" s="44"/>
      <c r="F74" s="44"/>
      <c r="G74" s="44"/>
      <c r="H74" s="51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1:21" ht="16.5" thickTop="1" x14ac:dyDescent="0.2">
      <c r="A75" s="72" t="s">
        <v>455</v>
      </c>
      <c r="B75" s="73" t="s">
        <v>49</v>
      </c>
      <c r="C75" s="74"/>
      <c r="D75" s="74"/>
      <c r="E75" s="74"/>
      <c r="F75" s="74"/>
      <c r="G75" s="74"/>
      <c r="H75" s="75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ht="15.75" thickBot="1" x14ac:dyDescent="0.25">
      <c r="A76" s="45" t="s">
        <v>38</v>
      </c>
      <c r="B76" s="684" t="s">
        <v>39</v>
      </c>
      <c r="C76" s="684" t="s">
        <v>40</v>
      </c>
      <c r="D76" s="684" t="s">
        <v>41</v>
      </c>
      <c r="E76" s="687" t="s">
        <v>42</v>
      </c>
      <c r="F76" s="684" t="s">
        <v>151</v>
      </c>
      <c r="G76" s="688" t="s">
        <v>151</v>
      </c>
      <c r="H76" s="23" t="s">
        <v>150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ht="15.75" thickTop="1" x14ac:dyDescent="0.2">
      <c r="A77" s="211" t="s">
        <v>372</v>
      </c>
      <c r="B77" s="338">
        <v>0</v>
      </c>
      <c r="C77" s="339">
        <v>0</v>
      </c>
      <c r="D77" s="339">
        <v>0</v>
      </c>
      <c r="E77" s="339"/>
      <c r="F77" s="339"/>
      <c r="G77" s="339">
        <v>0</v>
      </c>
      <c r="H77" s="402">
        <f>+(B77*B78)+(C77*C78)+(D77*D78)+(E77*E78)+(G77*G78)</f>
        <v>0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1:21" ht="16.5" customHeight="1" x14ac:dyDescent="0.2">
      <c r="A78" s="42" t="s">
        <v>43</v>
      </c>
      <c r="B78" s="340">
        <v>0</v>
      </c>
      <c r="C78" s="341">
        <v>0</v>
      </c>
      <c r="D78" s="341">
        <v>0</v>
      </c>
      <c r="E78" s="341"/>
      <c r="F78" s="341"/>
      <c r="G78" s="341">
        <v>0</v>
      </c>
      <c r="H78" s="345">
        <f>SUM(B78:G78)</f>
        <v>0</v>
      </c>
      <c r="I78" s="79"/>
      <c r="J78" s="80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1" ht="18" customHeight="1" x14ac:dyDescent="0.2">
      <c r="A79" s="39" t="s">
        <v>182</v>
      </c>
      <c r="B79" s="340"/>
      <c r="C79" s="341">
        <v>0</v>
      </c>
      <c r="D79" s="341">
        <v>0</v>
      </c>
      <c r="E79" s="341"/>
      <c r="F79" s="341"/>
      <c r="G79" s="341">
        <v>0</v>
      </c>
      <c r="H79" s="97" t="s">
        <v>17</v>
      </c>
      <c r="I79" s="81"/>
      <c r="J79" s="80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1" x14ac:dyDescent="0.2">
      <c r="A80" s="96" t="s">
        <v>204</v>
      </c>
      <c r="B80" s="342"/>
      <c r="C80" s="343">
        <v>0</v>
      </c>
      <c r="D80" s="343">
        <v>0</v>
      </c>
      <c r="E80" s="343"/>
      <c r="F80" s="343"/>
      <c r="G80" s="343">
        <v>0</v>
      </c>
      <c r="H80" s="97" t="s">
        <v>17</v>
      </c>
      <c r="I80" s="81"/>
      <c r="J80" s="80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x14ac:dyDescent="0.2">
      <c r="A81" s="40" t="s">
        <v>148</v>
      </c>
      <c r="B81" s="344">
        <f>B79-B80</f>
        <v>0</v>
      </c>
      <c r="C81" s="344">
        <f>C79-C80</f>
        <v>0</v>
      </c>
      <c r="D81" s="344">
        <f>D79-D80</f>
        <v>0</v>
      </c>
      <c r="E81" s="344">
        <f>E79-E80</f>
        <v>0</v>
      </c>
      <c r="F81" s="344">
        <f>F79-F80</f>
        <v>0</v>
      </c>
      <c r="G81" s="344">
        <f>G79-G80</f>
        <v>0</v>
      </c>
      <c r="H81" s="97" t="s">
        <v>17</v>
      </c>
      <c r="I81" s="81"/>
      <c r="J81" s="80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x14ac:dyDescent="0.2">
      <c r="A82" s="40" t="s">
        <v>149</v>
      </c>
      <c r="B82" s="344">
        <f>(B78*B81)*12</f>
        <v>0</v>
      </c>
      <c r="C82" s="344">
        <f>(C78*C81)*12</f>
        <v>0</v>
      </c>
      <c r="D82" s="344">
        <f>(D78*D81)*12</f>
        <v>0</v>
      </c>
      <c r="E82" s="344">
        <f>(E78*E81)*12</f>
        <v>0</v>
      </c>
      <c r="F82" s="344">
        <f>(F78*F81)*12</f>
        <v>0</v>
      </c>
      <c r="G82" s="344">
        <f>(G78*G81)*12</f>
        <v>0</v>
      </c>
      <c r="H82" s="346">
        <f>SUM(B82:G82)</f>
        <v>0</v>
      </c>
      <c r="I82" s="81"/>
      <c r="J82" s="80"/>
      <c r="K82" s="24"/>
      <c r="L82" s="24"/>
      <c r="M82" s="24"/>
      <c r="N82" s="24"/>
      <c r="O82" s="24"/>
      <c r="P82" s="24"/>
      <c r="Q82" s="24"/>
      <c r="R82" s="24"/>
      <c r="S82" s="24"/>
      <c r="T82" s="61"/>
    </row>
    <row r="83" spans="1:20" ht="15.75" thickBot="1" x14ac:dyDescent="0.25">
      <c r="A83" s="41" t="s">
        <v>44</v>
      </c>
      <c r="B83" s="675">
        <v>7.0000000000000007E-2</v>
      </c>
      <c r="C83" s="676"/>
      <c r="D83" s="676"/>
      <c r="E83" s="676"/>
      <c r="F83" s="676"/>
      <c r="G83" s="676"/>
      <c r="H83" s="677"/>
      <c r="I83" s="81"/>
      <c r="J83" s="81"/>
      <c r="K83" s="61"/>
      <c r="L83" s="61"/>
      <c r="M83" s="61"/>
      <c r="N83" s="61"/>
      <c r="O83" s="61"/>
      <c r="P83" s="61"/>
      <c r="Q83" s="61"/>
      <c r="R83" s="61"/>
      <c r="S83" s="61"/>
      <c r="T83" s="61"/>
    </row>
    <row r="84" spans="1:20" ht="16.5" thickTop="1" thickBot="1" x14ac:dyDescent="0.25">
      <c r="A84" s="21"/>
      <c r="B84" s="47"/>
      <c r="C84" s="48"/>
      <c r="D84" s="22"/>
      <c r="E84" s="22"/>
      <c r="F84" s="22"/>
      <c r="G84" s="22"/>
      <c r="H84" s="49"/>
      <c r="I84" s="82"/>
      <c r="J84" s="82"/>
      <c r="K84" s="61"/>
      <c r="L84" s="61"/>
      <c r="M84" s="61"/>
      <c r="N84" s="61"/>
      <c r="O84" s="61"/>
      <c r="P84" s="61"/>
      <c r="Q84" s="61"/>
      <c r="R84" s="61"/>
      <c r="S84" s="61"/>
      <c r="T84" s="61"/>
    </row>
    <row r="85" spans="1:20" ht="16.5" thickTop="1" x14ac:dyDescent="0.2">
      <c r="A85" s="66" t="s">
        <v>456</v>
      </c>
      <c r="B85" s="77" t="s">
        <v>457</v>
      </c>
      <c r="C85" s="74"/>
      <c r="D85" s="74"/>
      <c r="E85" s="74"/>
      <c r="F85" s="74"/>
      <c r="G85" s="74"/>
      <c r="H85" s="78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</row>
    <row r="86" spans="1:20" ht="15.75" thickBot="1" x14ac:dyDescent="0.25">
      <c r="A86" s="45" t="s">
        <v>38</v>
      </c>
      <c r="B86" s="684" t="s">
        <v>39</v>
      </c>
      <c r="C86" s="684" t="s">
        <v>40</v>
      </c>
      <c r="D86" s="684" t="s">
        <v>41</v>
      </c>
      <c r="E86" s="687" t="s">
        <v>42</v>
      </c>
      <c r="F86" s="684" t="s">
        <v>151</v>
      </c>
      <c r="G86" s="687" t="s">
        <v>151</v>
      </c>
      <c r="H86" s="23" t="s">
        <v>150</v>
      </c>
      <c r="I86" s="61"/>
      <c r="J86" s="24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spans="1:20" ht="15.75" thickTop="1" x14ac:dyDescent="0.2">
      <c r="A87" s="211" t="s">
        <v>372</v>
      </c>
      <c r="B87" s="434">
        <f>+(B77*B78)+(B57*B58)+(B47*B48)+(B37*B38)+(B67*B68)+(B27*B28)+(B17*B18)+(B7*B8)</f>
        <v>0</v>
      </c>
      <c r="C87" s="434">
        <f>+(C77*C78)+(C57*C58)+(C47*C48)+(C37*C38)+(C67*C68)+(C27*C28)+(C17*C18)+(C7*C8)</f>
        <v>0</v>
      </c>
      <c r="D87" s="434">
        <f>+(D77*D78)+(D57*D58)+(D47*D48)+(D37*D38)+(D67*D68)+(D27*D28)+(D17*D18)+(D7*D8)</f>
        <v>0</v>
      </c>
      <c r="E87" s="434">
        <f>+(E77*E78)+(E57*E58)+(E47*E48)+(E37*E38)+(E67*E68)+(E27*E28)+(E17*E18)+(E7*E8)</f>
        <v>0</v>
      </c>
      <c r="F87" s="434">
        <f>+(F77*F78)+(F57*F58)+(F47*F48)+(F37*F38)+(F67*F68)+(F27*F28)+(F17*F18)+(F7*F8)</f>
        <v>0</v>
      </c>
      <c r="G87" s="434">
        <f>+(G77*G78)+(G57*G58)+(G47*G48)+(G37*G38)+(G67*G68)+(G27*G28)+(G17*G18)+(G7*G8)</f>
        <v>0</v>
      </c>
      <c r="H87" s="403">
        <f>SUM(B87:G87)</f>
        <v>0</v>
      </c>
      <c r="I87" s="61"/>
      <c r="J87" s="24"/>
      <c r="K87" s="61"/>
      <c r="L87" s="61"/>
      <c r="M87" s="61"/>
      <c r="N87" s="61"/>
      <c r="O87" s="61"/>
      <c r="P87" s="61"/>
      <c r="Q87" s="61"/>
      <c r="R87" s="61"/>
      <c r="S87" s="61"/>
      <c r="T87" s="61"/>
    </row>
    <row r="88" spans="1:20" x14ac:dyDescent="0.2">
      <c r="A88" s="42" t="s">
        <v>43</v>
      </c>
      <c r="B88" s="435">
        <f>B68+B38+B48+B58+B78+B28+B18+B8</f>
        <v>0</v>
      </c>
      <c r="C88" s="435">
        <f>C68+C38+C48+C58+C78+C28+C18+C8</f>
        <v>0</v>
      </c>
      <c r="D88" s="435">
        <f t="shared" ref="D88:E88" si="0">D68+D38+D48+D58+D78+D28+D18+D8</f>
        <v>0</v>
      </c>
      <c r="E88" s="435">
        <f>E68+E38+E48+E58+E78+E28+E18+E8</f>
        <v>0</v>
      </c>
      <c r="F88" s="435">
        <f>F68+F38+F48+F58+F78+F28+F18+F8</f>
        <v>0</v>
      </c>
      <c r="G88" s="435">
        <f>G68+G38+G48+G58+G78+G28+G18+G8</f>
        <v>0</v>
      </c>
      <c r="H88" s="345">
        <f>SUM(B88:G88)</f>
        <v>0</v>
      </c>
      <c r="I88" s="61"/>
      <c r="J88" s="24"/>
      <c r="K88" s="61"/>
      <c r="L88" s="61"/>
      <c r="M88" s="61"/>
      <c r="N88" s="61"/>
      <c r="O88" s="61"/>
      <c r="P88" s="61"/>
      <c r="Q88" s="61"/>
      <c r="R88" s="61"/>
      <c r="S88" s="61"/>
      <c r="T88" s="61"/>
    </row>
    <row r="89" spans="1:20" ht="16.5" customHeight="1" x14ac:dyDescent="0.2">
      <c r="A89" s="39" t="s">
        <v>182</v>
      </c>
      <c r="B89" s="436">
        <v>0</v>
      </c>
      <c r="C89" s="437"/>
      <c r="D89" s="437"/>
      <c r="E89" s="437"/>
      <c r="F89" s="437"/>
      <c r="G89" s="437">
        <v>0</v>
      </c>
      <c r="H89" s="97" t="s">
        <v>17</v>
      </c>
      <c r="I89" s="24"/>
      <c r="J89" s="24"/>
      <c r="K89" s="61"/>
      <c r="L89" s="61"/>
      <c r="M89" s="61"/>
      <c r="N89" s="61"/>
      <c r="O89" s="61"/>
      <c r="P89" s="61"/>
      <c r="Q89" s="61"/>
      <c r="R89" s="61"/>
      <c r="S89" s="61"/>
      <c r="T89" s="61"/>
    </row>
    <row r="90" spans="1:20" x14ac:dyDescent="0.2">
      <c r="A90" s="96" t="s">
        <v>204</v>
      </c>
      <c r="B90" s="438">
        <v>0</v>
      </c>
      <c r="C90" s="439">
        <v>0</v>
      </c>
      <c r="D90" s="439">
        <v>0</v>
      </c>
      <c r="E90" s="439"/>
      <c r="F90" s="439"/>
      <c r="G90" s="439">
        <v>0</v>
      </c>
      <c r="H90" s="97" t="s">
        <v>17</v>
      </c>
      <c r="I90" s="24"/>
      <c r="J90" s="24"/>
      <c r="K90" s="1"/>
      <c r="L90" s="61"/>
      <c r="M90" s="61"/>
      <c r="N90" s="61"/>
      <c r="O90" s="61"/>
      <c r="P90" s="61"/>
      <c r="Q90" s="61"/>
      <c r="R90" s="61"/>
      <c r="S90" s="61"/>
      <c r="T90" s="61"/>
    </row>
    <row r="91" spans="1:20" x14ac:dyDescent="0.2">
      <c r="A91" s="40" t="s">
        <v>148</v>
      </c>
      <c r="B91" s="232">
        <f>B89-B90</f>
        <v>0</v>
      </c>
      <c r="C91" s="232">
        <f>C89-C90</f>
        <v>0</v>
      </c>
      <c r="D91" s="232">
        <f>D89-D90</f>
        <v>0</v>
      </c>
      <c r="E91" s="232">
        <f>E89-E90</f>
        <v>0</v>
      </c>
      <c r="F91" s="232">
        <f>F89-F90</f>
        <v>0</v>
      </c>
      <c r="G91" s="232">
        <f>G89-G90</f>
        <v>0</v>
      </c>
      <c r="H91" s="97" t="s">
        <v>17</v>
      </c>
      <c r="I91" s="24"/>
      <c r="J91" s="24"/>
      <c r="K91" s="61"/>
      <c r="L91" s="1"/>
      <c r="M91" s="61"/>
      <c r="N91" s="61"/>
      <c r="O91" s="61"/>
      <c r="P91" s="61"/>
      <c r="Q91" s="61"/>
      <c r="R91" s="61"/>
      <c r="S91" s="61"/>
      <c r="T91" s="61"/>
    </row>
    <row r="92" spans="1:20" ht="15.95" customHeight="1" x14ac:dyDescent="0.2">
      <c r="A92" s="40" t="s">
        <v>149</v>
      </c>
      <c r="B92" s="344">
        <f>B72+B42+B52+B62+B82+B32+B22+B12</f>
        <v>0</v>
      </c>
      <c r="C92" s="344">
        <f t="shared" ref="C92:E92" si="1">C72+C42+C52+C62+C82+C32+C22+C12</f>
        <v>0</v>
      </c>
      <c r="D92" s="344">
        <f>D72+D42+D52+D62+D82+D32+D22+D12</f>
        <v>0</v>
      </c>
      <c r="E92" s="344">
        <f t="shared" si="1"/>
        <v>0</v>
      </c>
      <c r="F92" s="344">
        <f t="shared" ref="F92" si="2">F72+F42+F52+F62+F82+F32+F22+F12</f>
        <v>0</v>
      </c>
      <c r="G92" s="344">
        <f>G72+G42+G52+G62+G82+G32+G22+G12</f>
        <v>0</v>
      </c>
      <c r="H92" s="345">
        <f>SUM(B92:G92)</f>
        <v>0</v>
      </c>
      <c r="I92" s="24"/>
      <c r="J92" s="24"/>
      <c r="K92" s="24"/>
      <c r="L92" s="61"/>
      <c r="M92" s="61"/>
      <c r="N92" s="61"/>
      <c r="O92" s="61"/>
      <c r="P92" s="61"/>
      <c r="Q92" s="61"/>
      <c r="R92" s="61"/>
      <c r="S92" s="61"/>
      <c r="T92" s="61"/>
    </row>
    <row r="93" spans="1:20" ht="15.95" customHeight="1" x14ac:dyDescent="0.2">
      <c r="A93" s="6" t="s">
        <v>51</v>
      </c>
      <c r="B93" s="678"/>
      <c r="C93" s="678"/>
      <c r="D93" s="678"/>
      <c r="E93" s="678"/>
      <c r="F93" s="678"/>
      <c r="G93" s="678"/>
      <c r="H93" s="680">
        <f>SUM(B93:G94)</f>
        <v>0</v>
      </c>
      <c r="I93" s="24"/>
      <c r="J93" s="24"/>
      <c r="K93" s="24"/>
      <c r="L93" s="24"/>
      <c r="M93" s="61"/>
      <c r="N93" s="61"/>
      <c r="O93" s="61"/>
      <c r="P93" s="61"/>
      <c r="Q93" s="61"/>
      <c r="R93" s="61"/>
      <c r="S93" s="61"/>
      <c r="T93" s="61"/>
    </row>
    <row r="94" spans="1:20" ht="15.95" customHeight="1" x14ac:dyDescent="0.2">
      <c r="A94" s="11" t="s">
        <v>183</v>
      </c>
      <c r="B94" s="679"/>
      <c r="C94" s="679"/>
      <c r="D94" s="679"/>
      <c r="E94" s="679"/>
      <c r="F94" s="679"/>
      <c r="G94" s="679"/>
      <c r="H94" s="681"/>
      <c r="I94" s="24"/>
      <c r="J94" s="24"/>
      <c r="K94" s="24"/>
      <c r="L94" s="24"/>
      <c r="M94" s="61"/>
      <c r="N94" s="61"/>
      <c r="O94" s="61"/>
      <c r="P94" s="61"/>
      <c r="Q94" s="61"/>
      <c r="R94" s="61"/>
      <c r="S94" s="61"/>
      <c r="T94" s="61"/>
    </row>
    <row r="95" spans="1:20" ht="15.95" customHeight="1" x14ac:dyDescent="0.2">
      <c r="A95" s="7" t="s">
        <v>184</v>
      </c>
      <c r="B95" s="613"/>
      <c r="C95" s="613"/>
      <c r="D95" s="613"/>
      <c r="E95" s="613"/>
      <c r="F95" s="613"/>
      <c r="G95" s="613"/>
      <c r="H95" s="346">
        <f>SUM(B95:G95)</f>
        <v>0</v>
      </c>
      <c r="I95" s="24"/>
      <c r="J95" s="24"/>
      <c r="K95" s="24"/>
      <c r="L95" s="24"/>
      <c r="M95" s="61"/>
      <c r="N95" s="61"/>
      <c r="O95" s="61"/>
      <c r="P95" s="61"/>
      <c r="Q95" s="61"/>
      <c r="R95" s="61"/>
      <c r="S95" s="61"/>
      <c r="T95" s="61"/>
    </row>
    <row r="96" spans="1:20" ht="15.95" customHeight="1" thickBot="1" x14ac:dyDescent="0.25">
      <c r="A96" s="230" t="s">
        <v>44</v>
      </c>
      <c r="B96" s="675">
        <v>7.0000000000000007E-2</v>
      </c>
      <c r="C96" s="676"/>
      <c r="D96" s="676"/>
      <c r="E96" s="676"/>
      <c r="F96" s="676"/>
      <c r="G96" s="676"/>
      <c r="H96" s="677"/>
      <c r="I96" s="24"/>
      <c r="J96" s="24"/>
      <c r="K96" s="24"/>
      <c r="L96" s="24"/>
      <c r="M96" s="61"/>
      <c r="N96" s="61"/>
      <c r="O96" s="61"/>
      <c r="P96" s="61"/>
      <c r="Q96" s="61"/>
      <c r="R96" s="61"/>
      <c r="S96" s="61"/>
      <c r="T96" s="61"/>
    </row>
    <row r="97" spans="1:17" ht="21" customHeight="1" thickTop="1" x14ac:dyDescent="0.2">
      <c r="A97" s="15" t="s">
        <v>273</v>
      </c>
      <c r="B97" s="229"/>
      <c r="C97" s="229"/>
      <c r="D97" s="229"/>
      <c r="E97" s="229"/>
      <c r="F97" s="229"/>
      <c r="G97" s="229"/>
      <c r="H97" s="229"/>
      <c r="I97" s="24"/>
      <c r="J97" s="24"/>
      <c r="K97" s="24"/>
      <c r="L97" s="24"/>
    </row>
    <row r="98" spans="1:17" ht="18" customHeight="1" x14ac:dyDescent="0.2">
      <c r="A98" s="15" t="s">
        <v>185</v>
      </c>
      <c r="B98" s="22"/>
      <c r="C98" s="22"/>
      <c r="D98" s="22"/>
      <c r="E98" s="22"/>
      <c r="F98" s="22"/>
      <c r="G98" s="22"/>
      <c r="H98" s="22"/>
      <c r="I98" s="24"/>
      <c r="J98" s="24"/>
      <c r="K98" s="24"/>
      <c r="L98" s="24"/>
    </row>
    <row r="99" spans="1:17" x14ac:dyDescent="0.2">
      <c r="A99" s="24"/>
      <c r="B99" s="61"/>
      <c r="C99" s="61"/>
      <c r="D99" s="61"/>
      <c r="E99" s="61"/>
      <c r="F99" s="61"/>
      <c r="G99" s="61"/>
      <c r="H99" s="24"/>
      <c r="I99" s="24"/>
      <c r="J99" s="24"/>
      <c r="K99" s="24"/>
      <c r="L99" s="24"/>
    </row>
    <row r="100" spans="1:17" ht="15.75" x14ac:dyDescent="0.2">
      <c r="A100" s="246"/>
      <c r="B100" s="247"/>
      <c r="C100" s="30"/>
      <c r="D100" s="30"/>
      <c r="E100" s="30"/>
      <c r="F100" s="30"/>
      <c r="G100" s="65"/>
      <c r="H100" s="24"/>
      <c r="I100" s="24"/>
      <c r="J100" s="24"/>
      <c r="K100" s="24"/>
      <c r="L100" s="24"/>
    </row>
    <row r="101" spans="1:17" ht="15.75" x14ac:dyDescent="0.2">
      <c r="A101" s="248"/>
      <c r="B101" s="247"/>
      <c r="C101" s="249"/>
      <c r="D101" s="249"/>
      <c r="E101" s="250"/>
      <c r="F101" s="250"/>
      <c r="H101" s="24"/>
      <c r="I101" s="24"/>
      <c r="J101" s="24"/>
      <c r="K101" s="24"/>
      <c r="L101" s="24"/>
    </row>
    <row r="102" spans="1:17" x14ac:dyDescent="0.2">
      <c r="A102" s="251"/>
      <c r="B102" s="252"/>
      <c r="C102" s="252"/>
      <c r="D102" s="253"/>
      <c r="E102" s="250"/>
      <c r="F102" s="250"/>
      <c r="H102" s="24"/>
      <c r="I102" s="24"/>
      <c r="J102" s="24"/>
      <c r="K102" s="24"/>
      <c r="L102" s="24"/>
    </row>
    <row r="103" spans="1:17" x14ac:dyDescent="0.2">
      <c r="A103" s="251"/>
      <c r="B103" s="252"/>
      <c r="C103" s="252"/>
      <c r="D103" s="253"/>
      <c r="E103" s="30"/>
      <c r="F103" s="30"/>
      <c r="G103" s="76"/>
      <c r="H103" s="24"/>
      <c r="I103" s="24"/>
      <c r="J103" s="24"/>
      <c r="K103" s="24"/>
      <c r="L103" s="24"/>
    </row>
    <row r="104" spans="1:17" x14ac:dyDescent="0.2">
      <c r="A104" s="251"/>
      <c r="B104" s="252"/>
      <c r="C104" s="252"/>
      <c r="D104" s="253"/>
      <c r="E104" s="254"/>
      <c r="F104" s="254"/>
      <c r="G104" s="83"/>
      <c r="H104" s="24"/>
      <c r="I104" s="24"/>
      <c r="J104" s="24"/>
      <c r="K104" s="24"/>
      <c r="L104" s="24"/>
    </row>
    <row r="105" spans="1:17" x14ac:dyDescent="0.2">
      <c r="A105" s="251"/>
      <c r="B105" s="252"/>
      <c r="C105" s="252"/>
      <c r="D105" s="253"/>
      <c r="E105" s="254"/>
      <c r="F105" s="254"/>
      <c r="G105" s="83"/>
      <c r="H105" s="24"/>
      <c r="I105" s="24"/>
      <c r="J105" s="24"/>
      <c r="K105" s="24"/>
      <c r="L105" s="24"/>
    </row>
    <row r="106" spans="1:17" x14ac:dyDescent="0.2">
      <c r="A106" s="251"/>
      <c r="B106" s="433"/>
      <c r="C106" s="253"/>
      <c r="D106" s="253"/>
      <c r="E106" s="30"/>
      <c r="F106" s="30"/>
      <c r="G106" s="76"/>
      <c r="H106" s="24"/>
      <c r="I106" s="24"/>
      <c r="J106" s="24"/>
      <c r="K106" s="24"/>
      <c r="L106" s="24"/>
    </row>
    <row r="107" spans="1:17" x14ac:dyDescent="0.2">
      <c r="C107" s="65"/>
      <c r="D107" s="65"/>
      <c r="E107" s="65"/>
      <c r="F107" s="65"/>
      <c r="G107" s="76"/>
      <c r="H107" s="24"/>
      <c r="I107" s="24"/>
      <c r="J107" s="24"/>
      <c r="K107" s="24"/>
      <c r="L107" s="24"/>
    </row>
    <row r="108" spans="1:17" x14ac:dyDescent="0.2">
      <c r="C108" s="65"/>
      <c r="D108" s="65"/>
      <c r="E108" s="65"/>
      <c r="F108" s="65"/>
      <c r="G108" s="65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8" x14ac:dyDescent="0.2">
      <c r="A113" s="24"/>
      <c r="B113" s="24"/>
      <c r="C113" s="24"/>
      <c r="D113" s="24"/>
      <c r="E113" s="24"/>
      <c r="F113" s="24"/>
      <c r="G113" s="24"/>
      <c r="H113" s="24"/>
    </row>
    <row r="114" spans="1:8" x14ac:dyDescent="0.2">
      <c r="A114" s="24"/>
      <c r="B114" s="24"/>
      <c r="C114" s="24"/>
      <c r="D114" s="24"/>
      <c r="E114" s="24"/>
      <c r="F114" s="24"/>
      <c r="G114" s="24"/>
      <c r="H114" s="24"/>
    </row>
    <row r="115" spans="1:8" x14ac:dyDescent="0.2">
      <c r="A115" s="24"/>
      <c r="B115" s="24"/>
      <c r="C115" s="24"/>
      <c r="D115" s="24"/>
      <c r="E115" s="24"/>
      <c r="F115" s="24"/>
      <c r="G115" s="24"/>
      <c r="H115" s="61"/>
    </row>
    <row r="116" spans="1:8" x14ac:dyDescent="0.2">
      <c r="A116" s="24"/>
      <c r="B116" s="24"/>
      <c r="C116" s="24"/>
      <c r="D116" s="24"/>
      <c r="E116" s="24"/>
      <c r="F116" s="24"/>
      <c r="G116" s="24"/>
      <c r="H116" s="61"/>
    </row>
    <row r="117" spans="1:8" x14ac:dyDescent="0.2">
      <c r="A117" s="24"/>
      <c r="B117" s="24"/>
      <c r="C117" s="24"/>
      <c r="D117" s="24"/>
      <c r="E117" s="24"/>
      <c r="F117" s="24"/>
      <c r="G117" s="24"/>
      <c r="H117" s="61"/>
    </row>
    <row r="118" spans="1:8" x14ac:dyDescent="0.2">
      <c r="A118" s="24"/>
      <c r="B118" s="24"/>
      <c r="C118" s="24"/>
      <c r="D118" s="24"/>
      <c r="E118" s="24"/>
      <c r="F118" s="24"/>
      <c r="G118" s="24"/>
      <c r="H118" s="61"/>
    </row>
    <row r="119" spans="1:8" x14ac:dyDescent="0.2">
      <c r="A119" s="24"/>
      <c r="B119" s="24"/>
      <c r="C119" s="24"/>
      <c r="D119" s="24"/>
      <c r="E119" s="24"/>
      <c r="F119" s="24"/>
      <c r="G119" s="24"/>
      <c r="H119" s="61"/>
    </row>
    <row r="120" spans="1:8" x14ac:dyDescent="0.2">
      <c r="A120" s="24"/>
      <c r="B120" s="24"/>
      <c r="C120" s="24"/>
      <c r="D120" s="24"/>
      <c r="E120" s="24"/>
      <c r="F120" s="24"/>
      <c r="G120" s="24"/>
      <c r="H120" s="61"/>
    </row>
    <row r="121" spans="1:8" x14ac:dyDescent="0.2">
      <c r="A121" s="24"/>
      <c r="B121" s="24"/>
      <c r="C121" s="24"/>
      <c r="D121" s="24"/>
      <c r="E121" s="24"/>
      <c r="F121" s="24"/>
      <c r="G121" s="61"/>
      <c r="H121" s="61"/>
    </row>
    <row r="122" spans="1:8" x14ac:dyDescent="0.2">
      <c r="A122" s="61"/>
      <c r="B122" s="61"/>
      <c r="C122" s="61"/>
      <c r="D122" s="61"/>
      <c r="E122" s="61"/>
      <c r="F122" s="61"/>
      <c r="G122" s="61"/>
      <c r="H122" s="61"/>
    </row>
  </sheetData>
  <sheetProtection password="CC02" sheet="1" objects="1" scenarios="1" selectLockedCells="1"/>
  <mergeCells count="16">
    <mergeCell ref="B13:H13"/>
    <mergeCell ref="B23:H23"/>
    <mergeCell ref="B73:H73"/>
    <mergeCell ref="B83:H83"/>
    <mergeCell ref="B96:H96"/>
    <mergeCell ref="B43:H43"/>
    <mergeCell ref="B53:H53"/>
    <mergeCell ref="B63:H63"/>
    <mergeCell ref="B33:H33"/>
    <mergeCell ref="B93:B94"/>
    <mergeCell ref="C93:C94"/>
    <mergeCell ref="D93:D94"/>
    <mergeCell ref="E93:E94"/>
    <mergeCell ref="G93:G94"/>
    <mergeCell ref="H93:H94"/>
    <mergeCell ref="F93:F94"/>
  </mergeCells>
  <phoneticPr fontId="0" type="noConversion"/>
  <printOptions horizontalCentered="1" verticalCentered="1"/>
  <pageMargins left="0" right="0" top="0.5" bottom="0" header="0" footer="0"/>
  <pageSetup scale="53"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>
    <pageSetUpPr fitToPage="1"/>
  </sheetPr>
  <dimension ref="A1:J626"/>
  <sheetViews>
    <sheetView showGridLines="0" view="pageLayout" zoomScale="70" zoomScaleNormal="100" zoomScalePageLayoutView="70" workbookViewId="0">
      <selection activeCell="H56" sqref="H56"/>
    </sheetView>
  </sheetViews>
  <sheetFormatPr defaultColWidth="9.77734375" defaultRowHeight="15" x14ac:dyDescent="0.2"/>
  <cols>
    <col min="1" max="1" width="3.88671875" style="99" customWidth="1"/>
    <col min="2" max="2" width="10.33203125" style="99" customWidth="1"/>
    <col min="3" max="3" width="1" style="99" customWidth="1"/>
    <col min="4" max="4" width="3.77734375" style="99" customWidth="1"/>
    <col min="5" max="5" width="35.109375" style="99" customWidth="1"/>
    <col min="6" max="6" width="16.77734375" style="99" customWidth="1"/>
    <col min="7" max="7" width="17.109375" style="98" customWidth="1"/>
    <col min="8" max="8" width="16.6640625" style="98" customWidth="1"/>
    <col min="9" max="9" width="3.44140625" style="99" customWidth="1"/>
    <col min="10" max="10" width="9.77734375" style="99"/>
    <col min="11" max="11" width="16.6640625" style="99" customWidth="1"/>
    <col min="12" max="14" width="9.77734375" style="99"/>
    <col min="15" max="15" width="10.77734375" style="99" customWidth="1"/>
    <col min="16" max="16" width="18.77734375" style="99" customWidth="1"/>
    <col min="17" max="17" width="9.77734375" style="99"/>
    <col min="18" max="18" width="12.77734375" style="99" customWidth="1"/>
    <col min="19" max="19" width="1.77734375" style="99" customWidth="1"/>
    <col min="20" max="20" width="9.77734375" style="99"/>
    <col min="21" max="21" width="6.77734375" style="99" customWidth="1"/>
    <col min="22" max="22" width="4.77734375" style="99" customWidth="1"/>
    <col min="23" max="26" width="9.77734375" style="99"/>
    <col min="27" max="27" width="29.77734375" style="99" customWidth="1"/>
    <col min="28" max="28" width="11.77734375" style="99" customWidth="1"/>
    <col min="29" max="30" width="9.77734375" style="99"/>
    <col min="31" max="31" width="12.77734375" style="99" customWidth="1"/>
    <col min="32" max="32" width="5.77734375" style="99" customWidth="1"/>
    <col min="33" max="16384" width="9.77734375" style="99"/>
  </cols>
  <sheetData>
    <row r="1" spans="2:9" ht="20.100000000000001" customHeight="1" x14ac:dyDescent="0.2">
      <c r="B1" s="648" t="s">
        <v>446</v>
      </c>
      <c r="C1" s="648"/>
      <c r="D1" s="648"/>
      <c r="E1" s="648"/>
      <c r="F1" s="648"/>
      <c r="G1" s="648"/>
      <c r="H1" s="648"/>
    </row>
    <row r="2" spans="2:9" ht="20.100000000000001" customHeight="1" x14ac:dyDescent="0.2">
      <c r="B2" s="648" t="s">
        <v>52</v>
      </c>
      <c r="C2" s="648"/>
      <c r="D2" s="648"/>
      <c r="E2" s="648"/>
      <c r="F2" s="648"/>
      <c r="G2" s="648"/>
      <c r="H2" s="648"/>
    </row>
    <row r="3" spans="2:9" ht="20.100000000000001" customHeight="1" x14ac:dyDescent="0.2">
      <c r="B3" s="84"/>
      <c r="C3" s="85"/>
      <c r="D3" s="85"/>
      <c r="F3" s="87"/>
      <c r="G3" s="88"/>
      <c r="H3" s="89"/>
    </row>
    <row r="4" spans="2:9" ht="20.100000000000001" customHeight="1" thickBot="1" x14ac:dyDescent="0.25">
      <c r="B4" s="90" t="s">
        <v>0</v>
      </c>
      <c r="C4" s="85"/>
      <c r="D4" s="63">
        <f>+'Dev Cost Budget %(A)'!C4</f>
        <v>0</v>
      </c>
      <c r="E4" s="25"/>
      <c r="F4" s="87"/>
      <c r="G4" s="359" t="s">
        <v>1</v>
      </c>
      <c r="H4" s="441">
        <f>'Sources of Funds (A-1)'!I4</f>
        <v>0</v>
      </c>
    </row>
    <row r="5" spans="2:9" ht="20.100000000000001" customHeight="1" thickBot="1" x14ac:dyDescent="0.25">
      <c r="C5" s="85"/>
      <c r="D5" s="85"/>
      <c r="E5" s="100" t="s">
        <v>53</v>
      </c>
      <c r="F5" s="310">
        <f>'Rent Summary %(B)'!H88+'Rent Summary %(B)'!H95</f>
        <v>0</v>
      </c>
      <c r="G5" s="324" t="s">
        <v>54</v>
      </c>
      <c r="H5" s="325" t="s">
        <v>55</v>
      </c>
      <c r="I5" s="114"/>
    </row>
    <row r="6" spans="2:9" ht="20.100000000000001" customHeight="1" x14ac:dyDescent="0.2">
      <c r="B6" s="311" t="s">
        <v>56</v>
      </c>
      <c r="C6" s="312"/>
      <c r="D6" s="313"/>
      <c r="E6" s="313"/>
      <c r="F6" s="313"/>
      <c r="G6" s="314"/>
      <c r="H6" s="315"/>
      <c r="I6" s="114"/>
    </row>
    <row r="7" spans="2:9" ht="20.100000000000001" customHeight="1" x14ac:dyDescent="0.2">
      <c r="B7" s="316">
        <v>1</v>
      </c>
      <c r="C7" s="101"/>
      <c r="D7" s="104" t="s">
        <v>200</v>
      </c>
      <c r="E7" s="442"/>
      <c r="F7" s="117"/>
      <c r="G7" s="366">
        <f>'Rent Summary %(B)'!H92</f>
        <v>0</v>
      </c>
      <c r="H7" s="329" t="str">
        <f>IF($F$5=0,"",G7/$F$5)</f>
        <v/>
      </c>
      <c r="I7" s="114"/>
    </row>
    <row r="8" spans="2:9" ht="20.100000000000001" customHeight="1" x14ac:dyDescent="0.2">
      <c r="B8" s="316">
        <f>B7+1</f>
        <v>2</v>
      </c>
      <c r="C8" s="101"/>
      <c r="D8" s="104" t="s">
        <v>57</v>
      </c>
      <c r="E8" s="442"/>
      <c r="F8" s="102"/>
      <c r="G8" s="328"/>
      <c r="H8" s="329" t="str">
        <f>IF($F$5=0,"",G8/$F$5)</f>
        <v/>
      </c>
      <c r="I8" s="114"/>
    </row>
    <row r="9" spans="2:9" ht="20.100000000000001" customHeight="1" x14ac:dyDescent="0.2">
      <c r="B9" s="316">
        <f t="shared" ref="B9:B15" si="0">B8+1</f>
        <v>3</v>
      </c>
      <c r="C9" s="101"/>
      <c r="D9" s="104" t="s">
        <v>58</v>
      </c>
      <c r="E9" s="442"/>
      <c r="F9" s="102"/>
      <c r="G9" s="328"/>
      <c r="H9" s="329" t="str">
        <f>IF($F$5=0,"",G9/$F$5)</f>
        <v/>
      </c>
      <c r="I9" s="114"/>
    </row>
    <row r="10" spans="2:9" ht="20.100000000000001" customHeight="1" x14ac:dyDescent="0.2">
      <c r="B10" s="316">
        <f t="shared" si="0"/>
        <v>4</v>
      </c>
      <c r="C10" s="101"/>
      <c r="D10" s="334" t="s">
        <v>361</v>
      </c>
      <c r="E10" s="608"/>
      <c r="F10" s="609"/>
      <c r="G10" s="328"/>
      <c r="H10" s="329" t="str">
        <f>IF($F$5=0,"",G10/$F$5)</f>
        <v/>
      </c>
      <c r="I10" s="114"/>
    </row>
    <row r="11" spans="2:9" ht="20.100000000000001" customHeight="1" x14ac:dyDescent="0.2">
      <c r="B11" s="316"/>
      <c r="C11" s="101"/>
      <c r="D11" s="104"/>
      <c r="E11" s="442" t="s">
        <v>351</v>
      </c>
      <c r="F11" s="105"/>
      <c r="G11" s="367">
        <f>SUM(G7:G10)</f>
        <v>0</v>
      </c>
      <c r="H11" s="329"/>
      <c r="I11" s="114"/>
    </row>
    <row r="12" spans="2:9" ht="20.100000000000001" customHeight="1" x14ac:dyDescent="0.2">
      <c r="B12" s="316">
        <f>B10+1</f>
        <v>5</v>
      </c>
      <c r="C12" s="101"/>
      <c r="D12" s="104" t="s">
        <v>186</v>
      </c>
      <c r="E12" s="442"/>
      <c r="F12" s="365">
        <v>7.0000000000000007E-2</v>
      </c>
      <c r="G12" s="367">
        <f>ROUND(-F12*G11,0)</f>
        <v>0</v>
      </c>
      <c r="H12" s="329"/>
      <c r="I12" s="114"/>
    </row>
    <row r="13" spans="2:9" ht="20.100000000000001" customHeight="1" x14ac:dyDescent="0.2">
      <c r="B13" s="316">
        <f t="shared" si="0"/>
        <v>6</v>
      </c>
      <c r="C13" s="101"/>
      <c r="D13" s="104" t="s">
        <v>350</v>
      </c>
      <c r="E13" s="442"/>
      <c r="F13" s="105"/>
      <c r="G13" s="328"/>
      <c r="H13" s="329"/>
      <c r="I13" s="114"/>
    </row>
    <row r="14" spans="2:9" ht="20.100000000000001" customHeight="1" thickBot="1" x14ac:dyDescent="0.25">
      <c r="B14" s="316">
        <f>B13+1</f>
        <v>7</v>
      </c>
      <c r="C14" s="101"/>
      <c r="D14" s="104" t="s">
        <v>186</v>
      </c>
      <c r="E14" s="442"/>
      <c r="F14" s="682">
        <v>0.05</v>
      </c>
      <c r="G14" s="331">
        <f>-G13*F14</f>
        <v>0</v>
      </c>
      <c r="H14" s="329" t="str">
        <f>IF($F$5=0,"",G14/$F$5)</f>
        <v/>
      </c>
      <c r="I14" s="114"/>
    </row>
    <row r="15" spans="2:9" ht="20.100000000000001" customHeight="1" thickBot="1" x14ac:dyDescent="0.25">
      <c r="B15" s="306">
        <f t="shared" si="0"/>
        <v>8</v>
      </c>
      <c r="C15" s="307"/>
      <c r="D15" s="308" t="s">
        <v>287</v>
      </c>
      <c r="E15" s="309"/>
      <c r="F15" s="309"/>
      <c r="G15" s="332">
        <f>SUM(G11:G14)</f>
        <v>0</v>
      </c>
      <c r="H15" s="330" t="str">
        <f>IF($F$5=0,"",G15/$F$5)</f>
        <v/>
      </c>
      <c r="I15" s="114"/>
    </row>
    <row r="16" spans="2:9" ht="20.100000000000001" customHeight="1" x14ac:dyDescent="0.2">
      <c r="B16" s="318" t="s">
        <v>59</v>
      </c>
      <c r="C16" s="303"/>
      <c r="D16" s="304" t="s">
        <v>60</v>
      </c>
      <c r="E16" s="91"/>
      <c r="F16" s="91"/>
      <c r="G16" s="305"/>
      <c r="H16" s="319"/>
      <c r="I16" s="444"/>
    </row>
    <row r="17" spans="2:9" ht="20.100000000000001" customHeight="1" x14ac:dyDescent="0.2">
      <c r="B17" s="316">
        <f>B15+1</f>
        <v>9</v>
      </c>
      <c r="C17" s="101"/>
      <c r="D17" s="106"/>
      <c r="E17" s="104" t="s">
        <v>156</v>
      </c>
      <c r="F17" s="102"/>
      <c r="G17" s="333"/>
      <c r="H17" s="329" t="str">
        <f t="shared" ref="H17:H27" si="1">IF($F$5=0,"",G17/$F$5)</f>
        <v/>
      </c>
      <c r="I17" s="444"/>
    </row>
    <row r="18" spans="2:9" ht="20.100000000000001" customHeight="1" x14ac:dyDescent="0.2">
      <c r="B18" s="316">
        <f>B17+1</f>
        <v>10</v>
      </c>
      <c r="C18" s="101"/>
      <c r="D18" s="106"/>
      <c r="E18" s="442" t="s">
        <v>66</v>
      </c>
      <c r="F18" s="102"/>
      <c r="G18" s="333"/>
      <c r="H18" s="329" t="str">
        <f t="shared" si="1"/>
        <v/>
      </c>
      <c r="I18" s="444"/>
    </row>
    <row r="19" spans="2:9" ht="20.100000000000001" customHeight="1" x14ac:dyDescent="0.2">
      <c r="B19" s="316">
        <f t="shared" ref="B19:B27" si="2">B18+1</f>
        <v>11</v>
      </c>
      <c r="C19" s="101"/>
      <c r="D19" s="106"/>
      <c r="E19" s="442" t="s">
        <v>28</v>
      </c>
      <c r="F19" s="102"/>
      <c r="G19" s="333"/>
      <c r="H19" s="329" t="str">
        <f t="shared" si="1"/>
        <v/>
      </c>
      <c r="I19" s="444"/>
    </row>
    <row r="20" spans="2:9" ht="20.100000000000001" customHeight="1" x14ac:dyDescent="0.2">
      <c r="B20" s="316">
        <f t="shared" si="2"/>
        <v>12</v>
      </c>
      <c r="C20" s="101"/>
      <c r="D20" s="102"/>
      <c r="E20" s="104" t="s">
        <v>61</v>
      </c>
      <c r="F20" s="107">
        <v>0.06</v>
      </c>
      <c r="G20" s="331">
        <f>+F20*G15</f>
        <v>0</v>
      </c>
      <c r="H20" s="329" t="str">
        <f t="shared" si="1"/>
        <v/>
      </c>
      <c r="I20" s="444"/>
    </row>
    <row r="21" spans="2:9" ht="20.100000000000001" customHeight="1" x14ac:dyDescent="0.2">
      <c r="B21" s="316">
        <f t="shared" si="2"/>
        <v>13</v>
      </c>
      <c r="C21" s="101"/>
      <c r="D21" s="102"/>
      <c r="E21" s="104" t="s">
        <v>363</v>
      </c>
      <c r="F21" s="107"/>
      <c r="G21" s="328"/>
      <c r="H21" s="329"/>
      <c r="I21" s="444"/>
    </row>
    <row r="22" spans="2:9" ht="20.100000000000001" customHeight="1" x14ac:dyDescent="0.2">
      <c r="B22" s="316">
        <f>B21+1</f>
        <v>14</v>
      </c>
      <c r="C22" s="101"/>
      <c r="D22" s="102"/>
      <c r="E22" s="104" t="s">
        <v>157</v>
      </c>
      <c r="F22" s="108"/>
      <c r="G22" s="333"/>
      <c r="H22" s="329" t="str">
        <f t="shared" si="1"/>
        <v/>
      </c>
      <c r="I22" s="444"/>
    </row>
    <row r="23" spans="2:9" ht="20.100000000000001" customHeight="1" x14ac:dyDescent="0.2">
      <c r="B23" s="316">
        <f t="shared" si="2"/>
        <v>15</v>
      </c>
      <c r="C23" s="101"/>
      <c r="D23" s="102"/>
      <c r="E23" s="104" t="s">
        <v>158</v>
      </c>
      <c r="F23" s="104"/>
      <c r="G23" s="333"/>
      <c r="H23" s="329" t="str">
        <f t="shared" si="1"/>
        <v/>
      </c>
      <c r="I23" s="444"/>
    </row>
    <row r="24" spans="2:9" ht="20.100000000000001" customHeight="1" x14ac:dyDescent="0.2">
      <c r="B24" s="316">
        <f t="shared" si="2"/>
        <v>16</v>
      </c>
      <c r="C24" s="101"/>
      <c r="D24" s="102"/>
      <c r="E24" s="104" t="s">
        <v>159</v>
      </c>
      <c r="F24" s="104"/>
      <c r="G24" s="333"/>
      <c r="H24" s="329" t="str">
        <f t="shared" si="1"/>
        <v/>
      </c>
      <c r="I24" s="444"/>
    </row>
    <row r="25" spans="2:9" ht="20.100000000000001" customHeight="1" x14ac:dyDescent="0.2">
      <c r="B25" s="316">
        <f>B24+1</f>
        <v>17</v>
      </c>
      <c r="C25" s="101"/>
      <c r="D25" s="102"/>
      <c r="E25" s="104" t="s">
        <v>386</v>
      </c>
      <c r="F25" s="104"/>
      <c r="G25" s="333"/>
      <c r="H25" s="329" t="str">
        <f t="shared" si="1"/>
        <v/>
      </c>
      <c r="I25" s="444"/>
    </row>
    <row r="26" spans="2:9" ht="20.100000000000001" customHeight="1" thickBot="1" x14ac:dyDescent="0.25">
      <c r="B26" s="316">
        <f>B25+1</f>
        <v>18</v>
      </c>
      <c r="C26" s="101"/>
      <c r="D26" s="102"/>
      <c r="E26" s="607" t="s">
        <v>165</v>
      </c>
      <c r="F26" s="607"/>
      <c r="G26" s="333"/>
      <c r="H26" s="329" t="str">
        <f t="shared" si="1"/>
        <v/>
      </c>
      <c r="I26" s="444"/>
    </row>
    <row r="27" spans="2:9" ht="20.100000000000001" customHeight="1" thickBot="1" x14ac:dyDescent="0.25">
      <c r="B27" s="306">
        <f t="shared" si="2"/>
        <v>19</v>
      </c>
      <c r="C27" s="307"/>
      <c r="D27" s="308" t="s">
        <v>356</v>
      </c>
      <c r="E27" s="309"/>
      <c r="F27" s="309"/>
      <c r="G27" s="332">
        <f>SUM(G17:G26)</f>
        <v>0</v>
      </c>
      <c r="H27" s="330" t="str">
        <f t="shared" si="1"/>
        <v/>
      </c>
      <c r="I27" s="114"/>
    </row>
    <row r="28" spans="2:9" ht="20.100000000000001" customHeight="1" x14ac:dyDescent="0.2">
      <c r="B28" s="320"/>
      <c r="C28" s="303"/>
      <c r="D28" s="304" t="s">
        <v>357</v>
      </c>
      <c r="E28" s="91"/>
      <c r="F28" s="91"/>
      <c r="G28" s="305"/>
      <c r="H28" s="319"/>
      <c r="I28" s="114"/>
    </row>
    <row r="29" spans="2:9" ht="20.100000000000001" customHeight="1" x14ac:dyDescent="0.2">
      <c r="B29" s="316">
        <f>B27+1</f>
        <v>20</v>
      </c>
      <c r="C29" s="101"/>
      <c r="D29" s="106"/>
      <c r="E29" s="442" t="s">
        <v>160</v>
      </c>
      <c r="F29" s="102"/>
      <c r="G29" s="333"/>
      <c r="H29" s="329" t="str">
        <f t="shared" ref="H29:H35" si="3">IF($F$5=0,"",G29/$F$5)</f>
        <v/>
      </c>
      <c r="I29" s="114"/>
    </row>
    <row r="30" spans="2:9" ht="20.100000000000001" customHeight="1" x14ac:dyDescent="0.2">
      <c r="B30" s="316">
        <f>B29+1</f>
        <v>21</v>
      </c>
      <c r="C30" s="101"/>
      <c r="D30" s="102"/>
      <c r="E30" s="104" t="s">
        <v>161</v>
      </c>
      <c r="F30" s="104"/>
      <c r="G30" s="333"/>
      <c r="H30" s="329" t="str">
        <f t="shared" si="3"/>
        <v/>
      </c>
      <c r="I30" s="114"/>
    </row>
    <row r="31" spans="2:9" ht="20.100000000000001" customHeight="1" x14ac:dyDescent="0.2">
      <c r="B31" s="316">
        <f>+B30+1</f>
        <v>22</v>
      </c>
      <c r="C31" s="101"/>
      <c r="D31" s="102"/>
      <c r="E31" s="104" t="s">
        <v>162</v>
      </c>
      <c r="F31" s="104"/>
      <c r="G31" s="333"/>
      <c r="H31" s="329" t="str">
        <f t="shared" si="3"/>
        <v/>
      </c>
      <c r="I31" s="114"/>
    </row>
    <row r="32" spans="2:9" ht="20.100000000000001" customHeight="1" x14ac:dyDescent="0.2">
      <c r="B32" s="316">
        <v>23</v>
      </c>
      <c r="C32" s="101"/>
      <c r="D32" s="102"/>
      <c r="E32" s="104" t="s">
        <v>163</v>
      </c>
      <c r="F32" s="104"/>
      <c r="G32" s="333"/>
      <c r="H32" s="329" t="str">
        <f t="shared" si="3"/>
        <v/>
      </c>
      <c r="I32" s="114"/>
    </row>
    <row r="33" spans="2:10" ht="20.100000000000001" customHeight="1" x14ac:dyDescent="0.2">
      <c r="B33" s="316">
        <v>24</v>
      </c>
      <c r="C33" s="101"/>
      <c r="D33" s="102"/>
      <c r="E33" s="104" t="s">
        <v>164</v>
      </c>
      <c r="F33" s="104"/>
      <c r="G33" s="333"/>
      <c r="H33" s="329" t="str">
        <f t="shared" si="3"/>
        <v/>
      </c>
      <c r="I33" s="114"/>
    </row>
    <row r="34" spans="2:10" ht="20.100000000000001" customHeight="1" thickBot="1" x14ac:dyDescent="0.25">
      <c r="B34" s="316">
        <v>25</v>
      </c>
      <c r="C34" s="101"/>
      <c r="D34" s="102"/>
      <c r="E34" s="607" t="s">
        <v>165</v>
      </c>
      <c r="F34" s="607"/>
      <c r="G34" s="333"/>
      <c r="H34" s="329" t="str">
        <f t="shared" si="3"/>
        <v/>
      </c>
      <c r="I34" s="114"/>
    </row>
    <row r="35" spans="2:10" ht="20.100000000000001" customHeight="1" thickBot="1" x14ac:dyDescent="0.25">
      <c r="B35" s="306">
        <v>26</v>
      </c>
      <c r="C35" s="307"/>
      <c r="D35" s="308" t="s">
        <v>358</v>
      </c>
      <c r="E35" s="309"/>
      <c r="F35" s="309"/>
      <c r="G35" s="332">
        <f>SUM(G29:G34)</f>
        <v>0</v>
      </c>
      <c r="H35" s="330" t="str">
        <f t="shared" si="3"/>
        <v/>
      </c>
      <c r="I35" s="114"/>
    </row>
    <row r="36" spans="2:10" ht="20.100000000000001" customHeight="1" x14ac:dyDescent="0.2">
      <c r="B36" s="320"/>
      <c r="C36" s="303"/>
      <c r="D36" s="304" t="s">
        <v>63</v>
      </c>
      <c r="E36" s="91"/>
      <c r="F36" s="91"/>
      <c r="G36" s="305"/>
      <c r="H36" s="319"/>
      <c r="I36" s="114"/>
    </row>
    <row r="37" spans="2:10" ht="20.100000000000001" customHeight="1" x14ac:dyDescent="0.2">
      <c r="B37" s="316">
        <f>B35+1</f>
        <v>27</v>
      </c>
      <c r="C37" s="101"/>
      <c r="D37" s="102"/>
      <c r="E37" s="104" t="s">
        <v>166</v>
      </c>
      <c r="F37" s="104"/>
      <c r="G37" s="333"/>
      <c r="H37" s="329" t="str">
        <f t="shared" ref="H37:H46" si="4">IF($F$5=0,"",G37/$F$5)</f>
        <v/>
      </c>
      <c r="I37" s="444"/>
    </row>
    <row r="38" spans="2:10" ht="20.100000000000001" customHeight="1" x14ac:dyDescent="0.2">
      <c r="B38" s="316">
        <f>B37+1</f>
        <v>28</v>
      </c>
      <c r="C38" s="101"/>
      <c r="D38" s="102"/>
      <c r="E38" s="104" t="s">
        <v>65</v>
      </c>
      <c r="F38" s="104"/>
      <c r="G38" s="333"/>
      <c r="H38" s="329" t="str">
        <f t="shared" si="4"/>
        <v/>
      </c>
      <c r="I38" s="444"/>
    </row>
    <row r="39" spans="2:10" ht="20.100000000000001" customHeight="1" x14ac:dyDescent="0.2">
      <c r="B39" s="316">
        <f t="shared" ref="B39:B46" si="5">B38+1</f>
        <v>29</v>
      </c>
      <c r="C39" s="101"/>
      <c r="D39" s="102"/>
      <c r="E39" s="104" t="s">
        <v>167</v>
      </c>
      <c r="F39" s="104"/>
      <c r="G39" s="333"/>
      <c r="H39" s="329" t="str">
        <f t="shared" si="4"/>
        <v/>
      </c>
      <c r="I39" s="444"/>
    </row>
    <row r="40" spans="2:10" ht="20.100000000000001" customHeight="1" x14ac:dyDescent="0.2">
      <c r="B40" s="316">
        <f t="shared" si="5"/>
        <v>30</v>
      </c>
      <c r="C40" s="101"/>
      <c r="D40" s="102"/>
      <c r="E40" s="104" t="s">
        <v>168</v>
      </c>
      <c r="F40" s="104"/>
      <c r="G40" s="333"/>
      <c r="H40" s="329" t="str">
        <f t="shared" si="4"/>
        <v/>
      </c>
      <c r="I40" s="444"/>
    </row>
    <row r="41" spans="2:10" ht="20.100000000000001" customHeight="1" x14ac:dyDescent="0.2">
      <c r="B41" s="316">
        <f t="shared" si="5"/>
        <v>31</v>
      </c>
      <c r="C41" s="101"/>
      <c r="D41" s="102"/>
      <c r="E41" s="104" t="s">
        <v>169</v>
      </c>
      <c r="F41" s="104"/>
      <c r="G41" s="333"/>
      <c r="H41" s="329" t="str">
        <f t="shared" si="4"/>
        <v/>
      </c>
      <c r="I41" s="444"/>
    </row>
    <row r="42" spans="2:10" ht="20.100000000000001" customHeight="1" x14ac:dyDescent="0.2">
      <c r="B42" s="316">
        <f t="shared" si="5"/>
        <v>32</v>
      </c>
      <c r="C42" s="101"/>
      <c r="D42" s="102"/>
      <c r="E42" s="104" t="s">
        <v>170</v>
      </c>
      <c r="F42" s="104"/>
      <c r="G42" s="333"/>
      <c r="H42" s="329" t="str">
        <f t="shared" si="4"/>
        <v/>
      </c>
      <c r="I42" s="444"/>
    </row>
    <row r="43" spans="2:10" ht="20.100000000000001" customHeight="1" x14ac:dyDescent="0.2">
      <c r="B43" s="316">
        <f t="shared" si="5"/>
        <v>33</v>
      </c>
      <c r="C43" s="101"/>
      <c r="D43" s="102"/>
      <c r="E43" s="104" t="s">
        <v>171</v>
      </c>
      <c r="F43" s="104"/>
      <c r="G43" s="333"/>
      <c r="H43" s="329" t="str">
        <f t="shared" si="4"/>
        <v/>
      </c>
      <c r="I43" s="444"/>
    </row>
    <row r="44" spans="2:10" ht="20.100000000000001" customHeight="1" x14ac:dyDescent="0.2">
      <c r="B44" s="316">
        <f t="shared" si="5"/>
        <v>34</v>
      </c>
      <c r="C44" s="101"/>
      <c r="D44" s="102"/>
      <c r="E44" s="104" t="s">
        <v>64</v>
      </c>
      <c r="F44" s="104"/>
      <c r="G44" s="333"/>
      <c r="H44" s="329" t="str">
        <f t="shared" si="4"/>
        <v/>
      </c>
      <c r="I44" s="444"/>
    </row>
    <row r="45" spans="2:10" ht="20.100000000000001" customHeight="1" thickBot="1" x14ac:dyDescent="0.25">
      <c r="B45" s="316">
        <f t="shared" si="5"/>
        <v>35</v>
      </c>
      <c r="C45" s="101"/>
      <c r="D45" s="102"/>
      <c r="E45" s="104" t="s">
        <v>172</v>
      </c>
      <c r="F45" s="104"/>
      <c r="G45" s="333"/>
      <c r="H45" s="329" t="str">
        <f t="shared" si="4"/>
        <v/>
      </c>
      <c r="I45" s="444"/>
    </row>
    <row r="46" spans="2:10" ht="20.100000000000001" customHeight="1" thickBot="1" x14ac:dyDescent="0.25">
      <c r="B46" s="306">
        <f t="shared" si="5"/>
        <v>36</v>
      </c>
      <c r="C46" s="307"/>
      <c r="D46" s="308" t="s">
        <v>359</v>
      </c>
      <c r="E46" s="309"/>
      <c r="F46" s="309"/>
      <c r="G46" s="332">
        <f>SUM(G37:G45)</f>
        <v>0</v>
      </c>
      <c r="H46" s="330" t="str">
        <f t="shared" si="4"/>
        <v/>
      </c>
      <c r="I46" s="444"/>
    </row>
    <row r="47" spans="2:10" ht="20.100000000000001" customHeight="1" x14ac:dyDescent="0.2">
      <c r="B47" s="320"/>
      <c r="C47" s="303"/>
      <c r="D47" s="304" t="s">
        <v>173</v>
      </c>
      <c r="E47" s="91"/>
      <c r="F47" s="91"/>
      <c r="G47" s="305"/>
      <c r="H47" s="319"/>
      <c r="I47" s="114"/>
    </row>
    <row r="48" spans="2:10" ht="20.100000000000001" customHeight="1" x14ac:dyDescent="0.2">
      <c r="B48" s="316">
        <f>B46+1</f>
        <v>37</v>
      </c>
      <c r="C48" s="101"/>
      <c r="D48" s="102"/>
      <c r="E48" s="104" t="s">
        <v>62</v>
      </c>
      <c r="F48" s="104"/>
      <c r="G48" s="333"/>
      <c r="H48" s="329" t="str">
        <f t="shared" ref="H48:H53" si="6">IF($F$5=0,"",G48/$F$5)</f>
        <v/>
      </c>
      <c r="I48" s="444"/>
      <c r="J48" s="445"/>
    </row>
    <row r="49" spans="2:10" ht="20.100000000000001" customHeight="1" x14ac:dyDescent="0.2">
      <c r="B49" s="316">
        <f>B48+1</f>
        <v>38</v>
      </c>
      <c r="C49" s="101"/>
      <c r="D49" s="102"/>
      <c r="E49" s="104" t="s">
        <v>174</v>
      </c>
      <c r="F49" s="104"/>
      <c r="G49" s="333"/>
      <c r="H49" s="329" t="str">
        <f t="shared" si="6"/>
        <v/>
      </c>
      <c r="I49" s="444"/>
      <c r="J49" s="445"/>
    </row>
    <row r="50" spans="2:10" ht="20.100000000000001" customHeight="1" x14ac:dyDescent="0.2">
      <c r="B50" s="316">
        <f>B49+1</f>
        <v>39</v>
      </c>
      <c r="C50" s="101"/>
      <c r="D50" s="102"/>
      <c r="E50" s="104" t="s">
        <v>175</v>
      </c>
      <c r="F50" s="104"/>
      <c r="G50" s="333"/>
      <c r="H50" s="329" t="str">
        <f t="shared" si="6"/>
        <v/>
      </c>
      <c r="I50" s="444"/>
      <c r="J50" s="445"/>
    </row>
    <row r="51" spans="2:10" ht="20.100000000000001" customHeight="1" x14ac:dyDescent="0.2">
      <c r="B51" s="316">
        <f>B50+1</f>
        <v>40</v>
      </c>
      <c r="C51" s="101"/>
      <c r="D51" s="102"/>
      <c r="E51" s="104" t="s">
        <v>176</v>
      </c>
      <c r="F51" s="104"/>
      <c r="G51" s="333"/>
      <c r="H51" s="329" t="str">
        <f t="shared" si="6"/>
        <v/>
      </c>
      <c r="I51" s="444"/>
      <c r="J51" s="445"/>
    </row>
    <row r="52" spans="2:10" ht="20.100000000000001" customHeight="1" thickBot="1" x14ac:dyDescent="0.25">
      <c r="B52" s="316">
        <f>B51+1</f>
        <v>41</v>
      </c>
      <c r="C52" s="101"/>
      <c r="D52" s="102"/>
      <c r="E52" s="607" t="s">
        <v>165</v>
      </c>
      <c r="F52" s="607"/>
      <c r="G52" s="333"/>
      <c r="H52" s="329" t="str">
        <f t="shared" si="6"/>
        <v/>
      </c>
      <c r="I52" s="444"/>
      <c r="J52" s="445"/>
    </row>
    <row r="53" spans="2:10" ht="20.100000000000001" customHeight="1" thickBot="1" x14ac:dyDescent="0.25">
      <c r="B53" s="306">
        <f>B52+1</f>
        <v>42</v>
      </c>
      <c r="C53" s="307"/>
      <c r="D53" s="308" t="s">
        <v>360</v>
      </c>
      <c r="E53" s="309"/>
      <c r="F53" s="309"/>
      <c r="G53" s="332">
        <f>SUM(G48:G52)</f>
        <v>0</v>
      </c>
      <c r="H53" s="330" t="str">
        <f t="shared" si="6"/>
        <v/>
      </c>
      <c r="I53" s="114"/>
    </row>
    <row r="54" spans="2:10" ht="20.100000000000001" customHeight="1" thickBot="1" x14ac:dyDescent="0.25">
      <c r="B54" s="306"/>
      <c r="C54" s="307"/>
      <c r="D54" s="308" t="s">
        <v>354</v>
      </c>
      <c r="E54" s="309"/>
      <c r="F54" s="309"/>
      <c r="G54" s="332"/>
      <c r="H54" s="330"/>
      <c r="I54" s="114"/>
    </row>
    <row r="55" spans="2:10" ht="20.100000000000001" customHeight="1" x14ac:dyDescent="0.2">
      <c r="B55" s="320"/>
      <c r="C55" s="303"/>
      <c r="D55" s="304" t="s">
        <v>405</v>
      </c>
      <c r="E55" s="91"/>
      <c r="F55" s="91"/>
      <c r="G55" s="305"/>
      <c r="H55" s="335"/>
      <c r="I55" s="114"/>
    </row>
    <row r="56" spans="2:10" ht="20.100000000000001" customHeight="1" x14ac:dyDescent="0.2">
      <c r="B56" s="316">
        <f>B53+1</f>
        <v>43</v>
      </c>
      <c r="C56" s="101"/>
      <c r="D56" s="102"/>
      <c r="E56" s="104" t="s">
        <v>177</v>
      </c>
      <c r="F56" s="210">
        <v>-1</v>
      </c>
      <c r="G56" s="333"/>
      <c r="H56" s="329" t="str">
        <f t="shared" ref="H56:H62" si="7">IF($F$5=0,"",G56/$F$5)</f>
        <v/>
      </c>
      <c r="I56" s="114"/>
    </row>
    <row r="57" spans="2:10" ht="20.100000000000001" customHeight="1" x14ac:dyDescent="0.2">
      <c r="B57" s="316">
        <f t="shared" ref="B57:B62" si="8">B56+1</f>
        <v>44</v>
      </c>
      <c r="C57" s="101"/>
      <c r="D57" s="102"/>
      <c r="E57" s="607" t="s">
        <v>202</v>
      </c>
      <c r="F57" s="607"/>
      <c r="G57" s="333"/>
      <c r="H57" s="329" t="str">
        <f t="shared" si="7"/>
        <v/>
      </c>
      <c r="I57" s="114"/>
    </row>
    <row r="58" spans="2:10" ht="20.100000000000001" customHeight="1" x14ac:dyDescent="0.2">
      <c r="B58" s="316">
        <f t="shared" si="8"/>
        <v>45</v>
      </c>
      <c r="C58" s="101"/>
      <c r="D58" s="102"/>
      <c r="E58" s="607" t="s">
        <v>165</v>
      </c>
      <c r="F58" s="607"/>
      <c r="G58" s="333"/>
      <c r="H58" s="329" t="str">
        <f t="shared" si="7"/>
        <v/>
      </c>
      <c r="I58" s="114"/>
    </row>
    <row r="59" spans="2:10" ht="20.100000000000001" customHeight="1" x14ac:dyDescent="0.2">
      <c r="B59" s="316">
        <f t="shared" si="8"/>
        <v>46</v>
      </c>
      <c r="C59" s="101"/>
      <c r="D59" s="102"/>
      <c r="E59" s="607" t="s">
        <v>165</v>
      </c>
      <c r="F59" s="607"/>
      <c r="G59" s="333"/>
      <c r="H59" s="329" t="str">
        <f t="shared" si="7"/>
        <v/>
      </c>
      <c r="I59" s="114"/>
    </row>
    <row r="60" spans="2:10" ht="20.100000000000001" customHeight="1" thickBot="1" x14ac:dyDescent="0.25">
      <c r="B60" s="316">
        <f t="shared" si="8"/>
        <v>47</v>
      </c>
      <c r="C60" s="101"/>
      <c r="D60" s="102"/>
      <c r="E60" s="607" t="s">
        <v>165</v>
      </c>
      <c r="F60" s="607"/>
      <c r="G60" s="333"/>
      <c r="H60" s="329" t="str">
        <f t="shared" si="7"/>
        <v/>
      </c>
      <c r="I60" s="114"/>
    </row>
    <row r="61" spans="2:10" ht="20.100000000000001" customHeight="1" thickBot="1" x14ac:dyDescent="0.25">
      <c r="B61" s="306">
        <f t="shared" si="8"/>
        <v>48</v>
      </c>
      <c r="C61" s="307"/>
      <c r="D61" s="308" t="s">
        <v>364</v>
      </c>
      <c r="E61" s="309"/>
      <c r="F61" s="309"/>
      <c r="G61" s="332">
        <f>SUM(G56:G60)</f>
        <v>0</v>
      </c>
      <c r="H61" s="330" t="str">
        <f t="shared" si="7"/>
        <v/>
      </c>
      <c r="I61" s="114"/>
    </row>
    <row r="62" spans="2:10" ht="20.100000000000001" customHeight="1" x14ac:dyDescent="0.2">
      <c r="B62" s="326">
        <f t="shared" si="8"/>
        <v>49</v>
      </c>
      <c r="C62" s="303"/>
      <c r="D62" s="327" t="s">
        <v>355</v>
      </c>
      <c r="E62" s="443"/>
      <c r="F62" s="91"/>
      <c r="G62" s="606"/>
      <c r="H62" s="329" t="str">
        <f t="shared" si="7"/>
        <v/>
      </c>
      <c r="I62" s="114"/>
    </row>
    <row r="63" spans="2:10" ht="20.100000000000001" customHeight="1" x14ac:dyDescent="0.2">
      <c r="B63" s="321"/>
      <c r="C63" s="101"/>
      <c r="D63" s="102"/>
      <c r="E63" s="102"/>
      <c r="F63" s="102"/>
      <c r="G63" s="103"/>
      <c r="H63" s="317"/>
      <c r="I63" s="114"/>
    </row>
    <row r="64" spans="2:10" ht="20.100000000000001" customHeight="1" x14ac:dyDescent="0.2">
      <c r="B64" s="316">
        <v>50</v>
      </c>
      <c r="C64" s="101"/>
      <c r="D64" s="104" t="s">
        <v>288</v>
      </c>
      <c r="E64" s="442"/>
      <c r="F64" s="442"/>
      <c r="G64" s="331">
        <f>G27+G35+G46+G53+G61+G62</f>
        <v>0</v>
      </c>
      <c r="H64" s="329" t="str">
        <f>IF($F$5=0,"",G64/$F$5)</f>
        <v/>
      </c>
      <c r="I64" s="114"/>
    </row>
    <row r="65" spans="1:9" ht="42.75" customHeight="1" thickBot="1" x14ac:dyDescent="0.25">
      <c r="B65" s="322">
        <v>51</v>
      </c>
      <c r="C65" s="323"/>
      <c r="D65" s="649" t="s">
        <v>352</v>
      </c>
      <c r="E65" s="649"/>
      <c r="F65" s="650"/>
      <c r="G65" s="336">
        <f>G15-G64</f>
        <v>0</v>
      </c>
      <c r="H65" s="337" t="str">
        <f>IF($F$5=0,"",G65/$F$5)</f>
        <v/>
      </c>
      <c r="I65" s="114"/>
    </row>
    <row r="66" spans="1:9" ht="20.100000000000001" customHeight="1" x14ac:dyDescent="0.25">
      <c r="B66" s="120" t="s">
        <v>387</v>
      </c>
      <c r="C66" s="85"/>
      <c r="D66" s="85"/>
      <c r="E66" s="85"/>
      <c r="F66" s="85"/>
      <c r="G66" s="86"/>
      <c r="H66" s="86"/>
    </row>
    <row r="67" spans="1:9" ht="18" x14ac:dyDescent="0.25">
      <c r="B67" s="239" t="s">
        <v>278</v>
      </c>
      <c r="C67" s="85"/>
      <c r="D67" s="85"/>
      <c r="E67" s="85"/>
      <c r="F67" s="85"/>
      <c r="G67" s="86"/>
      <c r="H67" s="86"/>
    </row>
    <row r="68" spans="1:9" ht="9" customHeight="1" x14ac:dyDescent="0.2">
      <c r="B68" s="58"/>
      <c r="C68" s="85"/>
      <c r="D68" s="85"/>
      <c r="E68" s="85"/>
      <c r="F68" s="85"/>
      <c r="G68" s="86"/>
      <c r="H68" s="86"/>
    </row>
    <row r="69" spans="1:9" ht="19.5" customHeight="1" x14ac:dyDescent="0.2">
      <c r="B69" s="109" t="s">
        <v>282</v>
      </c>
      <c r="C69" s="85"/>
      <c r="D69" s="85"/>
      <c r="E69" s="85"/>
      <c r="F69" s="85"/>
      <c r="G69" s="86"/>
      <c r="H69" s="86"/>
    </row>
    <row r="70" spans="1:9" x14ac:dyDescent="0.2">
      <c r="A70" s="110"/>
      <c r="B70" s="109" t="s">
        <v>67</v>
      </c>
    </row>
    <row r="71" spans="1:9" ht="20.100000000000001" customHeight="1" x14ac:dyDescent="0.2">
      <c r="B71" s="91"/>
      <c r="C71" s="91"/>
      <c r="D71" s="91"/>
      <c r="E71" s="217"/>
      <c r="F71" s="91"/>
      <c r="G71" s="112"/>
      <c r="H71" s="93"/>
    </row>
    <row r="72" spans="1:9" ht="20.100000000000001" customHeight="1" x14ac:dyDescent="0.25">
      <c r="A72" s="111" t="s">
        <v>413</v>
      </c>
      <c r="C72" s="91"/>
      <c r="D72" s="91"/>
      <c r="E72" s="91"/>
      <c r="F72" s="91"/>
      <c r="G72" s="386" t="s">
        <v>412</v>
      </c>
      <c r="H72" s="113"/>
    </row>
    <row r="73" spans="1:9" ht="20.100000000000001" customHeight="1" x14ac:dyDescent="0.2">
      <c r="B73" s="91"/>
      <c r="C73" s="91"/>
      <c r="D73" s="91"/>
      <c r="E73" s="91"/>
      <c r="F73" s="91"/>
      <c r="G73" s="112"/>
      <c r="H73" s="216"/>
    </row>
    <row r="74" spans="1:9" ht="20.100000000000001" customHeight="1" x14ac:dyDescent="0.2">
      <c r="A74" s="111" t="s">
        <v>411</v>
      </c>
      <c r="C74" s="92"/>
      <c r="E74" s="215"/>
      <c r="F74" s="91"/>
      <c r="G74" s="112"/>
      <c r="H74" s="93"/>
    </row>
    <row r="75" spans="1:9" ht="20.100000000000001" customHeight="1" x14ac:dyDescent="0.2">
      <c r="C75" s="91"/>
      <c r="D75" s="91"/>
      <c r="E75" s="217"/>
      <c r="G75" s="112"/>
      <c r="H75" s="112"/>
      <c r="I75" s="114"/>
    </row>
    <row r="76" spans="1:9" s="115" customFormat="1" ht="49.5" customHeight="1" x14ac:dyDescent="0.3">
      <c r="A76" s="647"/>
      <c r="B76" s="647"/>
      <c r="C76" s="647"/>
      <c r="D76" s="647"/>
      <c r="E76" s="647"/>
      <c r="F76" s="647"/>
      <c r="G76" s="647"/>
      <c r="H76" s="647"/>
    </row>
    <row r="77" spans="1:9" s="115" customFormat="1" ht="23.1" customHeight="1" x14ac:dyDescent="0.2">
      <c r="G77" s="116"/>
      <c r="H77" s="116"/>
    </row>
    <row r="78" spans="1:9" s="115" customFormat="1" ht="23.1" customHeight="1" x14ac:dyDescent="0.2">
      <c r="G78" s="116"/>
      <c r="H78" s="116"/>
    </row>
    <row r="79" spans="1:9" s="115" customFormat="1" ht="23.1" customHeight="1" x14ac:dyDescent="0.2">
      <c r="G79" s="116"/>
      <c r="H79" s="116"/>
    </row>
    <row r="80" spans="1:9" s="115" customFormat="1" ht="23.1" customHeight="1" x14ac:dyDescent="0.2">
      <c r="G80" s="116"/>
      <c r="H80" s="116"/>
    </row>
    <row r="81" spans="7:8" s="115" customFormat="1" ht="23.1" customHeight="1" x14ac:dyDescent="0.2">
      <c r="G81" s="116"/>
      <c r="H81" s="116"/>
    </row>
    <row r="82" spans="7:8" s="115" customFormat="1" ht="23.1" customHeight="1" x14ac:dyDescent="0.2">
      <c r="G82" s="116"/>
      <c r="H82" s="116"/>
    </row>
    <row r="83" spans="7:8" s="115" customFormat="1" ht="23.1" customHeight="1" x14ac:dyDescent="0.2">
      <c r="G83" s="116"/>
      <c r="H83" s="116"/>
    </row>
    <row r="84" spans="7:8" s="115" customFormat="1" ht="23.1" customHeight="1" x14ac:dyDescent="0.2">
      <c r="G84" s="116"/>
      <c r="H84" s="116"/>
    </row>
    <row r="85" spans="7:8" s="115" customFormat="1" ht="23.1" customHeight="1" x14ac:dyDescent="0.2">
      <c r="G85" s="116"/>
      <c r="H85" s="116"/>
    </row>
    <row r="86" spans="7:8" s="115" customFormat="1" ht="23.1" customHeight="1" x14ac:dyDescent="0.2">
      <c r="G86" s="116"/>
      <c r="H86" s="116"/>
    </row>
    <row r="87" spans="7:8" s="115" customFormat="1" ht="23.1" customHeight="1" x14ac:dyDescent="0.2">
      <c r="G87" s="116"/>
      <c r="H87" s="116"/>
    </row>
    <row r="88" spans="7:8" s="115" customFormat="1" ht="23.1" customHeight="1" x14ac:dyDescent="0.2">
      <c r="G88" s="116"/>
      <c r="H88" s="116"/>
    </row>
    <row r="89" spans="7:8" s="115" customFormat="1" ht="23.1" customHeight="1" x14ac:dyDescent="0.2">
      <c r="G89" s="116"/>
      <c r="H89" s="116"/>
    </row>
    <row r="90" spans="7:8" s="115" customFormat="1" ht="23.1" customHeight="1" x14ac:dyDescent="0.2">
      <c r="G90" s="116"/>
      <c r="H90" s="116"/>
    </row>
    <row r="91" spans="7:8" s="115" customFormat="1" ht="23.1" customHeight="1" x14ac:dyDescent="0.2">
      <c r="G91" s="116"/>
      <c r="H91" s="116"/>
    </row>
    <row r="92" spans="7:8" s="115" customFormat="1" ht="23.1" customHeight="1" x14ac:dyDescent="0.2">
      <c r="G92" s="116"/>
      <c r="H92" s="116"/>
    </row>
    <row r="93" spans="7:8" s="115" customFormat="1" ht="23.1" customHeight="1" x14ac:dyDescent="0.2">
      <c r="G93" s="116"/>
      <c r="H93" s="116"/>
    </row>
    <row r="94" spans="7:8" s="115" customFormat="1" ht="23.1" customHeight="1" x14ac:dyDescent="0.2">
      <c r="G94" s="116"/>
      <c r="H94" s="116"/>
    </row>
    <row r="95" spans="7:8" s="115" customFormat="1" ht="23.1" customHeight="1" x14ac:dyDescent="0.2">
      <c r="G95" s="116"/>
      <c r="H95" s="116"/>
    </row>
    <row r="96" spans="7:8" s="115" customFormat="1" ht="23.1" customHeight="1" x14ac:dyDescent="0.2">
      <c r="G96" s="116"/>
      <c r="H96" s="116"/>
    </row>
    <row r="97" spans="7:8" s="115" customFormat="1" ht="23.1" customHeight="1" x14ac:dyDescent="0.2">
      <c r="G97" s="116"/>
      <c r="H97" s="116"/>
    </row>
    <row r="98" spans="7:8" s="115" customFormat="1" ht="23.1" customHeight="1" x14ac:dyDescent="0.2">
      <c r="G98" s="116"/>
      <c r="H98" s="116"/>
    </row>
    <row r="99" spans="7:8" s="115" customFormat="1" ht="23.1" customHeight="1" x14ac:dyDescent="0.2">
      <c r="G99" s="116"/>
      <c r="H99" s="116"/>
    </row>
    <row r="100" spans="7:8" s="115" customFormat="1" ht="23.1" customHeight="1" x14ac:dyDescent="0.2">
      <c r="G100" s="116"/>
      <c r="H100" s="116"/>
    </row>
    <row r="101" spans="7:8" s="115" customFormat="1" ht="23.1" customHeight="1" x14ac:dyDescent="0.2">
      <c r="G101" s="116"/>
      <c r="H101" s="116"/>
    </row>
    <row r="102" spans="7:8" s="115" customFormat="1" ht="23.1" customHeight="1" x14ac:dyDescent="0.2">
      <c r="G102" s="116"/>
      <c r="H102" s="116"/>
    </row>
    <row r="103" spans="7:8" s="115" customFormat="1" ht="23.1" customHeight="1" x14ac:dyDescent="0.2">
      <c r="G103" s="116"/>
      <c r="H103" s="116"/>
    </row>
    <row r="104" spans="7:8" s="115" customFormat="1" ht="23.1" customHeight="1" x14ac:dyDescent="0.2">
      <c r="G104" s="116"/>
      <c r="H104" s="116"/>
    </row>
    <row r="105" spans="7:8" s="115" customFormat="1" ht="23.1" customHeight="1" x14ac:dyDescent="0.2">
      <c r="G105" s="116"/>
      <c r="H105" s="116"/>
    </row>
    <row r="106" spans="7:8" s="115" customFormat="1" ht="23.1" customHeight="1" x14ac:dyDescent="0.2">
      <c r="G106" s="116"/>
      <c r="H106" s="116"/>
    </row>
    <row r="107" spans="7:8" s="115" customFormat="1" ht="23.1" customHeight="1" x14ac:dyDescent="0.2">
      <c r="G107" s="116"/>
      <c r="H107" s="116"/>
    </row>
    <row r="108" spans="7:8" s="115" customFormat="1" ht="23.1" customHeight="1" x14ac:dyDescent="0.2">
      <c r="G108" s="116"/>
      <c r="H108" s="116"/>
    </row>
    <row r="109" spans="7:8" s="115" customFormat="1" ht="23.1" customHeight="1" x14ac:dyDescent="0.2">
      <c r="G109" s="116"/>
      <c r="H109" s="116"/>
    </row>
    <row r="110" spans="7:8" s="115" customFormat="1" ht="23.1" customHeight="1" x14ac:dyDescent="0.2">
      <c r="G110" s="116"/>
      <c r="H110" s="116"/>
    </row>
    <row r="111" spans="7:8" s="115" customFormat="1" ht="23.1" customHeight="1" x14ac:dyDescent="0.2">
      <c r="G111" s="116"/>
      <c r="H111" s="116"/>
    </row>
    <row r="112" spans="7:8" s="115" customFormat="1" ht="23.1" customHeight="1" x14ac:dyDescent="0.2">
      <c r="G112" s="116"/>
      <c r="H112" s="116"/>
    </row>
    <row r="113" spans="7:8" s="115" customFormat="1" ht="23.1" customHeight="1" x14ac:dyDescent="0.2">
      <c r="G113" s="116"/>
      <c r="H113" s="116"/>
    </row>
    <row r="114" spans="7:8" s="115" customFormat="1" ht="23.1" customHeight="1" x14ac:dyDescent="0.2">
      <c r="G114" s="116"/>
      <c r="H114" s="116"/>
    </row>
    <row r="115" spans="7:8" s="115" customFormat="1" ht="23.1" customHeight="1" x14ac:dyDescent="0.2">
      <c r="G115" s="116"/>
      <c r="H115" s="116"/>
    </row>
    <row r="116" spans="7:8" s="115" customFormat="1" ht="23.1" customHeight="1" x14ac:dyDescent="0.2">
      <c r="G116" s="116"/>
      <c r="H116" s="116"/>
    </row>
    <row r="117" spans="7:8" s="115" customFormat="1" ht="23.1" customHeight="1" x14ac:dyDescent="0.2">
      <c r="G117" s="116"/>
      <c r="H117" s="116"/>
    </row>
    <row r="118" spans="7:8" s="115" customFormat="1" ht="23.1" customHeight="1" x14ac:dyDescent="0.2">
      <c r="G118" s="116"/>
      <c r="H118" s="116"/>
    </row>
    <row r="119" spans="7:8" s="115" customFormat="1" ht="23.1" customHeight="1" x14ac:dyDescent="0.2">
      <c r="G119" s="116"/>
      <c r="H119" s="116"/>
    </row>
    <row r="120" spans="7:8" s="115" customFormat="1" ht="23.1" customHeight="1" x14ac:dyDescent="0.2">
      <c r="G120" s="116"/>
      <c r="H120" s="116"/>
    </row>
    <row r="121" spans="7:8" s="115" customFormat="1" ht="23.1" customHeight="1" x14ac:dyDescent="0.2">
      <c r="G121" s="116"/>
      <c r="H121" s="116"/>
    </row>
    <row r="122" spans="7:8" s="115" customFormat="1" ht="23.1" customHeight="1" x14ac:dyDescent="0.2">
      <c r="G122" s="116"/>
      <c r="H122" s="116"/>
    </row>
    <row r="123" spans="7:8" s="115" customFormat="1" ht="23.1" customHeight="1" x14ac:dyDescent="0.2">
      <c r="G123" s="116"/>
      <c r="H123" s="116"/>
    </row>
    <row r="124" spans="7:8" s="115" customFormat="1" ht="23.1" customHeight="1" x14ac:dyDescent="0.2">
      <c r="G124" s="116"/>
      <c r="H124" s="116"/>
    </row>
    <row r="125" spans="7:8" s="115" customFormat="1" ht="23.1" customHeight="1" x14ac:dyDescent="0.2">
      <c r="G125" s="116"/>
      <c r="H125" s="116"/>
    </row>
    <row r="126" spans="7:8" s="115" customFormat="1" ht="23.1" customHeight="1" x14ac:dyDescent="0.2">
      <c r="G126" s="116"/>
      <c r="H126" s="116"/>
    </row>
    <row r="127" spans="7:8" s="115" customFormat="1" ht="23.1" customHeight="1" x14ac:dyDescent="0.2">
      <c r="G127" s="116"/>
      <c r="H127" s="116"/>
    </row>
    <row r="128" spans="7:8" s="115" customFormat="1" ht="23.1" customHeight="1" x14ac:dyDescent="0.2">
      <c r="G128" s="116"/>
      <c r="H128" s="116"/>
    </row>
    <row r="129" spans="7:8" s="115" customFormat="1" ht="23.1" customHeight="1" x14ac:dyDescent="0.2">
      <c r="G129" s="116"/>
      <c r="H129" s="116"/>
    </row>
    <row r="130" spans="7:8" s="115" customFormat="1" ht="23.1" customHeight="1" x14ac:dyDescent="0.2">
      <c r="G130" s="116"/>
      <c r="H130" s="116"/>
    </row>
    <row r="131" spans="7:8" s="115" customFormat="1" ht="23.1" customHeight="1" x14ac:dyDescent="0.2">
      <c r="G131" s="116"/>
      <c r="H131" s="116"/>
    </row>
    <row r="132" spans="7:8" s="115" customFormat="1" ht="23.1" customHeight="1" x14ac:dyDescent="0.2">
      <c r="G132" s="116"/>
      <c r="H132" s="116"/>
    </row>
    <row r="133" spans="7:8" s="115" customFormat="1" ht="23.1" customHeight="1" x14ac:dyDescent="0.2">
      <c r="G133" s="116"/>
      <c r="H133" s="116"/>
    </row>
    <row r="134" spans="7:8" s="115" customFormat="1" ht="23.1" customHeight="1" x14ac:dyDescent="0.2">
      <c r="G134" s="116"/>
      <c r="H134" s="116"/>
    </row>
    <row r="135" spans="7:8" s="115" customFormat="1" ht="23.1" customHeight="1" x14ac:dyDescent="0.2">
      <c r="G135" s="116"/>
      <c r="H135" s="116"/>
    </row>
    <row r="136" spans="7:8" s="115" customFormat="1" ht="23.1" customHeight="1" x14ac:dyDescent="0.2">
      <c r="G136" s="116"/>
      <c r="H136" s="116"/>
    </row>
    <row r="137" spans="7:8" s="115" customFormat="1" ht="23.1" customHeight="1" x14ac:dyDescent="0.2">
      <c r="G137" s="116"/>
      <c r="H137" s="116"/>
    </row>
    <row r="138" spans="7:8" s="115" customFormat="1" ht="23.1" customHeight="1" x14ac:dyDescent="0.2">
      <c r="G138" s="116"/>
      <c r="H138" s="116"/>
    </row>
    <row r="139" spans="7:8" s="115" customFormat="1" ht="23.1" customHeight="1" x14ac:dyDescent="0.2">
      <c r="G139" s="116"/>
      <c r="H139" s="116"/>
    </row>
    <row r="140" spans="7:8" s="115" customFormat="1" ht="23.1" customHeight="1" x14ac:dyDescent="0.2">
      <c r="G140" s="116"/>
      <c r="H140" s="116"/>
    </row>
    <row r="141" spans="7:8" s="115" customFormat="1" ht="23.1" customHeight="1" x14ac:dyDescent="0.2">
      <c r="G141" s="116"/>
      <c r="H141" s="116"/>
    </row>
    <row r="142" spans="7:8" s="115" customFormat="1" ht="23.1" customHeight="1" x14ac:dyDescent="0.2">
      <c r="G142" s="116"/>
      <c r="H142" s="116"/>
    </row>
    <row r="143" spans="7:8" s="115" customFormat="1" ht="23.1" customHeight="1" x14ac:dyDescent="0.2">
      <c r="G143" s="116"/>
      <c r="H143" s="116"/>
    </row>
    <row r="144" spans="7:8" s="115" customFormat="1" ht="23.1" customHeight="1" x14ac:dyDescent="0.2">
      <c r="G144" s="116"/>
      <c r="H144" s="116"/>
    </row>
    <row r="145" spans="7:8" s="115" customFormat="1" ht="23.1" customHeight="1" x14ac:dyDescent="0.2">
      <c r="G145" s="116"/>
      <c r="H145" s="116"/>
    </row>
    <row r="146" spans="7:8" s="115" customFormat="1" ht="23.1" customHeight="1" x14ac:dyDescent="0.2">
      <c r="G146" s="116"/>
      <c r="H146" s="116"/>
    </row>
    <row r="147" spans="7:8" s="115" customFormat="1" ht="23.1" customHeight="1" x14ac:dyDescent="0.2">
      <c r="G147" s="116"/>
      <c r="H147" s="116"/>
    </row>
    <row r="148" spans="7:8" s="115" customFormat="1" ht="23.1" customHeight="1" x14ac:dyDescent="0.2">
      <c r="G148" s="116"/>
      <c r="H148" s="116"/>
    </row>
    <row r="149" spans="7:8" s="115" customFormat="1" ht="23.1" customHeight="1" x14ac:dyDescent="0.2">
      <c r="G149" s="116"/>
      <c r="H149" s="116"/>
    </row>
    <row r="150" spans="7:8" s="115" customFormat="1" ht="23.1" customHeight="1" x14ac:dyDescent="0.2">
      <c r="G150" s="116"/>
      <c r="H150" s="116"/>
    </row>
    <row r="151" spans="7:8" s="115" customFormat="1" ht="23.1" customHeight="1" x14ac:dyDescent="0.2">
      <c r="G151" s="116"/>
      <c r="H151" s="116"/>
    </row>
    <row r="152" spans="7:8" s="115" customFormat="1" ht="23.1" customHeight="1" x14ac:dyDescent="0.2">
      <c r="G152" s="116"/>
      <c r="H152" s="116"/>
    </row>
    <row r="153" spans="7:8" s="115" customFormat="1" ht="23.1" customHeight="1" x14ac:dyDescent="0.2">
      <c r="G153" s="116"/>
      <c r="H153" s="116"/>
    </row>
    <row r="154" spans="7:8" s="115" customFormat="1" ht="23.1" customHeight="1" x14ac:dyDescent="0.2">
      <c r="G154" s="116"/>
      <c r="H154" s="116"/>
    </row>
    <row r="155" spans="7:8" s="115" customFormat="1" ht="23.1" customHeight="1" x14ac:dyDescent="0.2">
      <c r="G155" s="116"/>
      <c r="H155" s="116"/>
    </row>
    <row r="156" spans="7:8" s="115" customFormat="1" ht="23.1" customHeight="1" x14ac:dyDescent="0.2">
      <c r="G156" s="116"/>
      <c r="H156" s="116"/>
    </row>
    <row r="157" spans="7:8" s="115" customFormat="1" ht="23.1" customHeight="1" x14ac:dyDescent="0.2">
      <c r="G157" s="116"/>
      <c r="H157" s="116"/>
    </row>
    <row r="158" spans="7:8" s="115" customFormat="1" ht="23.1" customHeight="1" x14ac:dyDescent="0.2">
      <c r="G158" s="116"/>
      <c r="H158" s="116"/>
    </row>
    <row r="159" spans="7:8" s="115" customFormat="1" ht="23.1" customHeight="1" x14ac:dyDescent="0.2">
      <c r="G159" s="116"/>
      <c r="H159" s="116"/>
    </row>
    <row r="160" spans="7:8" s="115" customFormat="1" ht="23.1" customHeight="1" x14ac:dyDescent="0.2">
      <c r="G160" s="116"/>
      <c r="H160" s="116"/>
    </row>
    <row r="161" spans="7:8" s="115" customFormat="1" ht="23.1" customHeight="1" x14ac:dyDescent="0.2">
      <c r="G161" s="116"/>
      <c r="H161" s="116"/>
    </row>
    <row r="162" spans="7:8" s="115" customFormat="1" ht="23.1" customHeight="1" x14ac:dyDescent="0.2">
      <c r="G162" s="116"/>
      <c r="H162" s="116"/>
    </row>
    <row r="163" spans="7:8" s="115" customFormat="1" ht="23.1" customHeight="1" x14ac:dyDescent="0.2">
      <c r="G163" s="116"/>
      <c r="H163" s="116"/>
    </row>
    <row r="164" spans="7:8" s="115" customFormat="1" ht="23.1" customHeight="1" x14ac:dyDescent="0.2">
      <c r="G164" s="116"/>
      <c r="H164" s="116"/>
    </row>
    <row r="165" spans="7:8" s="115" customFormat="1" ht="23.1" customHeight="1" x14ac:dyDescent="0.2">
      <c r="G165" s="116"/>
      <c r="H165" s="116"/>
    </row>
    <row r="166" spans="7:8" s="115" customFormat="1" ht="23.1" customHeight="1" x14ac:dyDescent="0.2">
      <c r="G166" s="116"/>
      <c r="H166" s="116"/>
    </row>
    <row r="167" spans="7:8" s="115" customFormat="1" ht="23.1" customHeight="1" x14ac:dyDescent="0.2">
      <c r="G167" s="116"/>
      <c r="H167" s="116"/>
    </row>
    <row r="168" spans="7:8" s="115" customFormat="1" ht="23.1" customHeight="1" x14ac:dyDescent="0.2">
      <c r="G168" s="116"/>
      <c r="H168" s="116"/>
    </row>
    <row r="169" spans="7:8" s="115" customFormat="1" ht="23.1" customHeight="1" x14ac:dyDescent="0.2">
      <c r="G169" s="116"/>
      <c r="H169" s="116"/>
    </row>
    <row r="170" spans="7:8" s="115" customFormat="1" ht="23.1" customHeight="1" x14ac:dyDescent="0.2">
      <c r="G170" s="116"/>
      <c r="H170" s="116"/>
    </row>
    <row r="171" spans="7:8" s="115" customFormat="1" ht="23.1" customHeight="1" x14ac:dyDescent="0.2">
      <c r="G171" s="116"/>
      <c r="H171" s="116"/>
    </row>
    <row r="172" spans="7:8" s="115" customFormat="1" ht="23.1" customHeight="1" x14ac:dyDescent="0.2">
      <c r="G172" s="116"/>
      <c r="H172" s="116"/>
    </row>
    <row r="173" spans="7:8" s="115" customFormat="1" ht="23.1" customHeight="1" x14ac:dyDescent="0.2">
      <c r="G173" s="116"/>
      <c r="H173" s="116"/>
    </row>
    <row r="174" spans="7:8" s="115" customFormat="1" ht="23.1" customHeight="1" x14ac:dyDescent="0.2">
      <c r="G174" s="116"/>
      <c r="H174" s="116"/>
    </row>
    <row r="175" spans="7:8" s="115" customFormat="1" ht="23.1" customHeight="1" x14ac:dyDescent="0.2">
      <c r="G175" s="116"/>
      <c r="H175" s="116"/>
    </row>
    <row r="176" spans="7:8" s="115" customFormat="1" ht="23.1" customHeight="1" x14ac:dyDescent="0.2">
      <c r="G176" s="116"/>
      <c r="H176" s="116"/>
    </row>
    <row r="177" spans="7:8" s="115" customFormat="1" ht="23.1" customHeight="1" x14ac:dyDescent="0.2">
      <c r="G177" s="116"/>
      <c r="H177" s="116"/>
    </row>
    <row r="178" spans="7:8" s="115" customFormat="1" ht="23.1" customHeight="1" x14ac:dyDescent="0.2">
      <c r="G178" s="116"/>
      <c r="H178" s="116"/>
    </row>
    <row r="179" spans="7:8" s="115" customFormat="1" ht="23.1" customHeight="1" x14ac:dyDescent="0.2">
      <c r="G179" s="116"/>
      <c r="H179" s="116"/>
    </row>
    <row r="180" spans="7:8" s="115" customFormat="1" ht="23.1" customHeight="1" x14ac:dyDescent="0.2">
      <c r="G180" s="116"/>
      <c r="H180" s="116"/>
    </row>
    <row r="181" spans="7:8" s="115" customFormat="1" ht="23.1" customHeight="1" x14ac:dyDescent="0.2">
      <c r="G181" s="116"/>
      <c r="H181" s="116"/>
    </row>
    <row r="182" spans="7:8" s="115" customFormat="1" ht="23.1" customHeight="1" x14ac:dyDescent="0.2">
      <c r="G182" s="116"/>
      <c r="H182" s="116"/>
    </row>
    <row r="183" spans="7:8" s="115" customFormat="1" ht="23.1" customHeight="1" x14ac:dyDescent="0.2">
      <c r="G183" s="116"/>
      <c r="H183" s="116"/>
    </row>
    <row r="184" spans="7:8" s="115" customFormat="1" ht="23.1" customHeight="1" x14ac:dyDescent="0.2">
      <c r="G184" s="116"/>
      <c r="H184" s="116"/>
    </row>
    <row r="185" spans="7:8" s="115" customFormat="1" ht="23.1" customHeight="1" x14ac:dyDescent="0.2">
      <c r="G185" s="116"/>
      <c r="H185" s="116"/>
    </row>
    <row r="186" spans="7:8" s="115" customFormat="1" ht="23.1" customHeight="1" x14ac:dyDescent="0.2">
      <c r="G186" s="116"/>
      <c r="H186" s="116"/>
    </row>
    <row r="187" spans="7:8" s="115" customFormat="1" ht="23.1" customHeight="1" x14ac:dyDescent="0.2">
      <c r="G187" s="116"/>
      <c r="H187" s="116"/>
    </row>
    <row r="188" spans="7:8" s="115" customFormat="1" ht="23.1" customHeight="1" x14ac:dyDescent="0.2">
      <c r="G188" s="116"/>
      <c r="H188" s="116"/>
    </row>
    <row r="189" spans="7:8" s="115" customFormat="1" ht="23.1" customHeight="1" x14ac:dyDescent="0.2">
      <c r="G189" s="116"/>
      <c r="H189" s="116"/>
    </row>
    <row r="190" spans="7:8" s="115" customFormat="1" ht="23.1" customHeight="1" x14ac:dyDescent="0.2">
      <c r="G190" s="116"/>
      <c r="H190" s="116"/>
    </row>
    <row r="191" spans="7:8" s="115" customFormat="1" ht="23.1" customHeight="1" x14ac:dyDescent="0.2">
      <c r="G191" s="116"/>
      <c r="H191" s="116"/>
    </row>
    <row r="192" spans="7:8" s="115" customFormat="1" ht="23.1" customHeight="1" x14ac:dyDescent="0.2">
      <c r="G192" s="116"/>
      <c r="H192" s="116"/>
    </row>
    <row r="193" spans="7:8" s="115" customFormat="1" ht="23.1" customHeight="1" x14ac:dyDescent="0.2">
      <c r="G193" s="116"/>
      <c r="H193" s="116"/>
    </row>
    <row r="194" spans="7:8" s="115" customFormat="1" ht="23.1" customHeight="1" x14ac:dyDescent="0.2">
      <c r="G194" s="116"/>
      <c r="H194" s="116"/>
    </row>
    <row r="195" spans="7:8" s="115" customFormat="1" ht="23.1" customHeight="1" x14ac:dyDescent="0.2">
      <c r="G195" s="116"/>
      <c r="H195" s="116"/>
    </row>
    <row r="196" spans="7:8" s="115" customFormat="1" ht="23.1" customHeight="1" x14ac:dyDescent="0.2">
      <c r="G196" s="116"/>
      <c r="H196" s="116"/>
    </row>
    <row r="197" spans="7:8" s="115" customFormat="1" ht="23.1" customHeight="1" x14ac:dyDescent="0.2">
      <c r="G197" s="116"/>
      <c r="H197" s="116"/>
    </row>
    <row r="198" spans="7:8" s="115" customFormat="1" ht="23.1" customHeight="1" x14ac:dyDescent="0.2">
      <c r="G198" s="116"/>
      <c r="H198" s="116"/>
    </row>
    <row r="199" spans="7:8" s="115" customFormat="1" ht="23.1" customHeight="1" x14ac:dyDescent="0.2">
      <c r="G199" s="116"/>
      <c r="H199" s="116"/>
    </row>
    <row r="200" spans="7:8" s="115" customFormat="1" ht="23.1" customHeight="1" x14ac:dyDescent="0.2">
      <c r="G200" s="116"/>
      <c r="H200" s="116"/>
    </row>
    <row r="201" spans="7:8" s="115" customFormat="1" ht="23.1" customHeight="1" x14ac:dyDescent="0.2">
      <c r="G201" s="116"/>
      <c r="H201" s="116"/>
    </row>
    <row r="202" spans="7:8" s="115" customFormat="1" ht="23.1" customHeight="1" x14ac:dyDescent="0.2">
      <c r="G202" s="116"/>
      <c r="H202" s="116"/>
    </row>
    <row r="203" spans="7:8" s="115" customFormat="1" ht="23.1" customHeight="1" x14ac:dyDescent="0.2">
      <c r="G203" s="116"/>
      <c r="H203" s="116"/>
    </row>
    <row r="204" spans="7:8" s="115" customFormat="1" ht="23.1" customHeight="1" x14ac:dyDescent="0.2">
      <c r="G204" s="116"/>
      <c r="H204" s="116"/>
    </row>
    <row r="205" spans="7:8" s="115" customFormat="1" ht="23.1" customHeight="1" x14ac:dyDescent="0.2">
      <c r="G205" s="116"/>
      <c r="H205" s="116"/>
    </row>
    <row r="206" spans="7:8" s="115" customFormat="1" ht="23.1" customHeight="1" x14ac:dyDescent="0.2">
      <c r="G206" s="116"/>
      <c r="H206" s="116"/>
    </row>
    <row r="207" spans="7:8" s="115" customFormat="1" ht="23.1" customHeight="1" x14ac:dyDescent="0.2">
      <c r="G207" s="116"/>
      <c r="H207" s="116"/>
    </row>
    <row r="208" spans="7:8" s="115" customFormat="1" ht="23.1" customHeight="1" x14ac:dyDescent="0.2">
      <c r="G208" s="116"/>
      <c r="H208" s="116"/>
    </row>
    <row r="209" spans="7:8" s="115" customFormat="1" ht="23.1" customHeight="1" x14ac:dyDescent="0.2">
      <c r="G209" s="116"/>
      <c r="H209" s="116"/>
    </row>
    <row r="210" spans="7:8" s="115" customFormat="1" ht="23.1" customHeight="1" x14ac:dyDescent="0.2">
      <c r="G210" s="116"/>
      <c r="H210" s="116"/>
    </row>
    <row r="211" spans="7:8" s="115" customFormat="1" ht="23.1" customHeight="1" x14ac:dyDescent="0.2">
      <c r="G211" s="116"/>
      <c r="H211" s="116"/>
    </row>
    <row r="212" spans="7:8" s="115" customFormat="1" ht="23.1" customHeight="1" x14ac:dyDescent="0.2">
      <c r="G212" s="116"/>
      <c r="H212" s="116"/>
    </row>
    <row r="213" spans="7:8" s="115" customFormat="1" ht="23.1" customHeight="1" x14ac:dyDescent="0.2">
      <c r="G213" s="116"/>
      <c r="H213" s="116"/>
    </row>
    <row r="214" spans="7:8" s="115" customFormat="1" ht="23.1" customHeight="1" x14ac:dyDescent="0.2">
      <c r="G214" s="116"/>
      <c r="H214" s="116"/>
    </row>
    <row r="215" spans="7:8" s="115" customFormat="1" ht="23.1" customHeight="1" x14ac:dyDescent="0.2">
      <c r="G215" s="116"/>
      <c r="H215" s="116"/>
    </row>
    <row r="216" spans="7:8" s="115" customFormat="1" ht="23.1" customHeight="1" x14ac:dyDescent="0.2">
      <c r="G216" s="116"/>
      <c r="H216" s="116"/>
    </row>
    <row r="217" spans="7:8" s="115" customFormat="1" ht="23.1" customHeight="1" x14ac:dyDescent="0.2">
      <c r="G217" s="116"/>
      <c r="H217" s="116"/>
    </row>
    <row r="218" spans="7:8" s="115" customFormat="1" ht="23.1" customHeight="1" x14ac:dyDescent="0.2">
      <c r="G218" s="116"/>
      <c r="H218" s="116"/>
    </row>
    <row r="219" spans="7:8" s="115" customFormat="1" ht="23.1" customHeight="1" x14ac:dyDescent="0.2">
      <c r="G219" s="116"/>
      <c r="H219" s="116"/>
    </row>
    <row r="220" spans="7:8" s="115" customFormat="1" ht="23.1" customHeight="1" x14ac:dyDescent="0.2">
      <c r="G220" s="116"/>
      <c r="H220" s="116"/>
    </row>
    <row r="221" spans="7:8" s="115" customFormat="1" ht="23.1" customHeight="1" x14ac:dyDescent="0.2">
      <c r="G221" s="116"/>
      <c r="H221" s="116"/>
    </row>
    <row r="222" spans="7:8" s="115" customFormat="1" ht="23.1" customHeight="1" x14ac:dyDescent="0.2">
      <c r="G222" s="116"/>
      <c r="H222" s="116"/>
    </row>
    <row r="223" spans="7:8" s="115" customFormat="1" ht="23.1" customHeight="1" x14ac:dyDescent="0.2">
      <c r="G223" s="116"/>
      <c r="H223" s="116"/>
    </row>
    <row r="224" spans="7:8" s="115" customFormat="1" ht="23.1" customHeight="1" x14ac:dyDescent="0.2">
      <c r="G224" s="116"/>
      <c r="H224" s="116"/>
    </row>
    <row r="225" spans="7:8" s="115" customFormat="1" ht="23.1" customHeight="1" x14ac:dyDescent="0.2">
      <c r="G225" s="116"/>
      <c r="H225" s="116"/>
    </row>
    <row r="226" spans="7:8" s="115" customFormat="1" ht="23.1" customHeight="1" x14ac:dyDescent="0.2">
      <c r="G226" s="116"/>
      <c r="H226" s="116"/>
    </row>
    <row r="227" spans="7:8" s="115" customFormat="1" ht="23.1" customHeight="1" x14ac:dyDescent="0.2">
      <c r="G227" s="116"/>
      <c r="H227" s="116"/>
    </row>
    <row r="228" spans="7:8" s="115" customFormat="1" ht="23.1" customHeight="1" x14ac:dyDescent="0.2">
      <c r="G228" s="116"/>
      <c r="H228" s="116"/>
    </row>
    <row r="229" spans="7:8" s="115" customFormat="1" ht="23.1" customHeight="1" x14ac:dyDescent="0.2">
      <c r="G229" s="116"/>
      <c r="H229" s="116"/>
    </row>
    <row r="230" spans="7:8" s="115" customFormat="1" ht="23.1" customHeight="1" x14ac:dyDescent="0.2">
      <c r="G230" s="116"/>
      <c r="H230" s="116"/>
    </row>
    <row r="231" spans="7:8" s="115" customFormat="1" ht="23.1" customHeight="1" x14ac:dyDescent="0.2">
      <c r="G231" s="116"/>
      <c r="H231" s="116"/>
    </row>
    <row r="232" spans="7:8" s="115" customFormat="1" ht="23.1" customHeight="1" x14ac:dyDescent="0.2">
      <c r="G232" s="116"/>
      <c r="H232" s="116"/>
    </row>
    <row r="233" spans="7:8" s="115" customFormat="1" ht="23.1" customHeight="1" x14ac:dyDescent="0.2">
      <c r="G233" s="116"/>
      <c r="H233" s="116"/>
    </row>
    <row r="234" spans="7:8" s="115" customFormat="1" ht="23.1" customHeight="1" x14ac:dyDescent="0.2">
      <c r="G234" s="116"/>
      <c r="H234" s="116"/>
    </row>
    <row r="235" spans="7:8" s="115" customFormat="1" ht="23.1" customHeight="1" x14ac:dyDescent="0.2">
      <c r="G235" s="116"/>
      <c r="H235" s="116"/>
    </row>
    <row r="236" spans="7:8" s="115" customFormat="1" ht="23.1" customHeight="1" x14ac:dyDescent="0.2">
      <c r="G236" s="116"/>
      <c r="H236" s="116"/>
    </row>
    <row r="237" spans="7:8" s="115" customFormat="1" ht="23.1" customHeight="1" x14ac:dyDescent="0.2">
      <c r="G237" s="116"/>
      <c r="H237" s="116"/>
    </row>
    <row r="238" spans="7:8" s="115" customFormat="1" ht="23.1" customHeight="1" x14ac:dyDescent="0.2">
      <c r="G238" s="116"/>
      <c r="H238" s="116"/>
    </row>
    <row r="239" spans="7:8" s="115" customFormat="1" ht="23.1" customHeight="1" x14ac:dyDescent="0.2">
      <c r="G239" s="116"/>
      <c r="H239" s="116"/>
    </row>
    <row r="240" spans="7:8" s="115" customFormat="1" ht="23.1" customHeight="1" x14ac:dyDescent="0.2">
      <c r="G240" s="116"/>
      <c r="H240" s="116"/>
    </row>
    <row r="241" spans="7:8" s="115" customFormat="1" ht="23.1" customHeight="1" x14ac:dyDescent="0.2">
      <c r="G241" s="116"/>
      <c r="H241" s="116"/>
    </row>
    <row r="242" spans="7:8" s="115" customFormat="1" ht="23.1" customHeight="1" x14ac:dyDescent="0.2">
      <c r="G242" s="116"/>
      <c r="H242" s="116"/>
    </row>
    <row r="243" spans="7:8" s="115" customFormat="1" ht="23.1" customHeight="1" x14ac:dyDescent="0.2">
      <c r="G243" s="116"/>
      <c r="H243" s="116"/>
    </row>
    <row r="244" spans="7:8" s="115" customFormat="1" ht="23.1" customHeight="1" x14ac:dyDescent="0.2">
      <c r="G244" s="116"/>
      <c r="H244" s="116"/>
    </row>
    <row r="245" spans="7:8" s="115" customFormat="1" ht="23.1" customHeight="1" x14ac:dyDescent="0.2">
      <c r="G245" s="116"/>
      <c r="H245" s="116"/>
    </row>
    <row r="246" spans="7:8" s="115" customFormat="1" ht="23.1" customHeight="1" x14ac:dyDescent="0.2">
      <c r="G246" s="116"/>
      <c r="H246" s="116"/>
    </row>
    <row r="247" spans="7:8" s="115" customFormat="1" ht="23.1" customHeight="1" x14ac:dyDescent="0.2">
      <c r="G247" s="116"/>
      <c r="H247" s="116"/>
    </row>
    <row r="248" spans="7:8" s="115" customFormat="1" ht="23.1" customHeight="1" x14ac:dyDescent="0.2">
      <c r="G248" s="116"/>
      <c r="H248" s="116"/>
    </row>
    <row r="249" spans="7:8" s="115" customFormat="1" ht="23.1" customHeight="1" x14ac:dyDescent="0.2">
      <c r="G249" s="116"/>
      <c r="H249" s="116"/>
    </row>
    <row r="250" spans="7:8" s="115" customFormat="1" ht="23.1" customHeight="1" x14ac:dyDescent="0.2">
      <c r="G250" s="116"/>
      <c r="H250" s="116"/>
    </row>
    <row r="251" spans="7:8" s="115" customFormat="1" ht="23.1" customHeight="1" x14ac:dyDescent="0.2">
      <c r="G251" s="116"/>
      <c r="H251" s="116"/>
    </row>
    <row r="252" spans="7:8" s="115" customFormat="1" ht="23.1" customHeight="1" x14ac:dyDescent="0.2">
      <c r="G252" s="116"/>
      <c r="H252" s="116"/>
    </row>
    <row r="253" spans="7:8" s="115" customFormat="1" ht="23.1" customHeight="1" x14ac:dyDescent="0.2">
      <c r="G253" s="116"/>
      <c r="H253" s="116"/>
    </row>
    <row r="254" spans="7:8" s="115" customFormat="1" ht="23.1" customHeight="1" x14ac:dyDescent="0.2">
      <c r="G254" s="116"/>
      <c r="H254" s="116"/>
    </row>
    <row r="255" spans="7:8" s="115" customFormat="1" ht="23.1" customHeight="1" x14ac:dyDescent="0.2">
      <c r="G255" s="116"/>
      <c r="H255" s="116"/>
    </row>
    <row r="256" spans="7:8" s="115" customFormat="1" ht="23.1" customHeight="1" x14ac:dyDescent="0.2">
      <c r="G256" s="116"/>
      <c r="H256" s="116"/>
    </row>
    <row r="257" spans="7:8" s="115" customFormat="1" ht="23.1" customHeight="1" x14ac:dyDescent="0.2">
      <c r="G257" s="116"/>
      <c r="H257" s="116"/>
    </row>
    <row r="258" spans="7:8" s="115" customFormat="1" ht="23.1" customHeight="1" x14ac:dyDescent="0.2">
      <c r="G258" s="116"/>
      <c r="H258" s="116"/>
    </row>
    <row r="259" spans="7:8" s="115" customFormat="1" ht="23.1" customHeight="1" x14ac:dyDescent="0.2">
      <c r="G259" s="116"/>
      <c r="H259" s="116"/>
    </row>
    <row r="260" spans="7:8" s="115" customFormat="1" ht="23.1" customHeight="1" x14ac:dyDescent="0.2">
      <c r="G260" s="116"/>
      <c r="H260" s="116"/>
    </row>
    <row r="261" spans="7:8" s="115" customFormat="1" ht="23.1" customHeight="1" x14ac:dyDescent="0.2">
      <c r="G261" s="116"/>
      <c r="H261" s="116"/>
    </row>
    <row r="262" spans="7:8" s="115" customFormat="1" ht="23.1" customHeight="1" x14ac:dyDescent="0.2">
      <c r="G262" s="116"/>
      <c r="H262" s="116"/>
    </row>
    <row r="263" spans="7:8" s="115" customFormat="1" ht="23.1" customHeight="1" x14ac:dyDescent="0.2">
      <c r="G263" s="116"/>
      <c r="H263" s="116"/>
    </row>
    <row r="264" spans="7:8" s="115" customFormat="1" ht="99.95" customHeight="1" x14ac:dyDescent="0.2">
      <c r="G264" s="116"/>
      <c r="H264" s="116"/>
    </row>
    <row r="265" spans="7:8" s="115" customFormat="1" ht="99.95" customHeight="1" x14ac:dyDescent="0.2">
      <c r="G265" s="116"/>
      <c r="H265" s="116"/>
    </row>
    <row r="266" spans="7:8" s="115" customFormat="1" ht="99.95" customHeight="1" x14ac:dyDescent="0.2">
      <c r="G266" s="116"/>
      <c r="H266" s="116"/>
    </row>
    <row r="267" spans="7:8" s="115" customFormat="1" ht="99.95" customHeight="1" x14ac:dyDescent="0.2">
      <c r="G267" s="116"/>
      <c r="H267" s="116"/>
    </row>
    <row r="268" spans="7:8" s="115" customFormat="1" ht="99.95" customHeight="1" x14ac:dyDescent="0.2">
      <c r="G268" s="116"/>
      <c r="H268" s="116"/>
    </row>
    <row r="269" spans="7:8" s="115" customFormat="1" ht="99.95" customHeight="1" x14ac:dyDescent="0.2">
      <c r="G269" s="116"/>
      <c r="H269" s="116"/>
    </row>
    <row r="270" spans="7:8" s="115" customFormat="1" ht="99.95" customHeight="1" x14ac:dyDescent="0.2">
      <c r="G270" s="116"/>
      <c r="H270" s="116"/>
    </row>
    <row r="271" spans="7:8" s="115" customFormat="1" ht="99.95" customHeight="1" x14ac:dyDescent="0.2">
      <c r="G271" s="116"/>
      <c r="H271" s="116"/>
    </row>
    <row r="272" spans="7:8" s="115" customFormat="1" ht="99.95" customHeight="1" x14ac:dyDescent="0.2">
      <c r="G272" s="116"/>
      <c r="H272" s="116"/>
    </row>
    <row r="273" spans="7:8" s="115" customFormat="1" ht="99.95" customHeight="1" x14ac:dyDescent="0.2">
      <c r="G273" s="116"/>
      <c r="H273" s="116"/>
    </row>
    <row r="274" spans="7:8" s="115" customFormat="1" ht="99.95" customHeight="1" x14ac:dyDescent="0.2">
      <c r="G274" s="116"/>
      <c r="H274" s="116"/>
    </row>
    <row r="275" spans="7:8" s="115" customFormat="1" ht="99.95" customHeight="1" x14ac:dyDescent="0.2">
      <c r="G275" s="116"/>
      <c r="H275" s="116"/>
    </row>
    <row r="276" spans="7:8" s="115" customFormat="1" ht="99.95" customHeight="1" x14ac:dyDescent="0.2">
      <c r="G276" s="116"/>
      <c r="H276" s="116"/>
    </row>
    <row r="277" spans="7:8" s="115" customFormat="1" ht="99.95" customHeight="1" x14ac:dyDescent="0.2">
      <c r="G277" s="116"/>
      <c r="H277" s="116"/>
    </row>
    <row r="278" spans="7:8" s="115" customFormat="1" ht="99.95" customHeight="1" x14ac:dyDescent="0.2">
      <c r="G278" s="116"/>
      <c r="H278" s="116"/>
    </row>
    <row r="279" spans="7:8" s="115" customFormat="1" ht="99.95" customHeight="1" x14ac:dyDescent="0.2">
      <c r="G279" s="116"/>
      <c r="H279" s="116"/>
    </row>
    <row r="280" spans="7:8" s="115" customFormat="1" ht="99.95" customHeight="1" x14ac:dyDescent="0.2">
      <c r="G280" s="116"/>
      <c r="H280" s="116"/>
    </row>
    <row r="281" spans="7:8" s="115" customFormat="1" ht="99.95" customHeight="1" x14ac:dyDescent="0.2">
      <c r="G281" s="116"/>
      <c r="H281" s="116"/>
    </row>
    <row r="282" spans="7:8" s="115" customFormat="1" ht="99.95" customHeight="1" x14ac:dyDescent="0.2">
      <c r="G282" s="116"/>
      <c r="H282" s="116"/>
    </row>
    <row r="283" spans="7:8" s="115" customFormat="1" ht="99.95" customHeight="1" x14ac:dyDescent="0.2">
      <c r="G283" s="116"/>
      <c r="H283" s="116"/>
    </row>
    <row r="284" spans="7:8" s="115" customFormat="1" ht="99.95" customHeight="1" x14ac:dyDescent="0.2">
      <c r="G284" s="116"/>
      <c r="H284" s="116"/>
    </row>
    <row r="285" spans="7:8" s="115" customFormat="1" ht="99.95" customHeight="1" x14ac:dyDescent="0.2">
      <c r="G285" s="116"/>
      <c r="H285" s="116"/>
    </row>
    <row r="286" spans="7:8" s="115" customFormat="1" ht="99.95" customHeight="1" x14ac:dyDescent="0.2">
      <c r="G286" s="116"/>
      <c r="H286" s="116"/>
    </row>
    <row r="287" spans="7:8" s="115" customFormat="1" ht="99.95" customHeight="1" x14ac:dyDescent="0.2">
      <c r="G287" s="116"/>
      <c r="H287" s="116"/>
    </row>
    <row r="288" spans="7:8" s="115" customFormat="1" ht="99.95" customHeight="1" x14ac:dyDescent="0.2">
      <c r="G288" s="116"/>
      <c r="H288" s="116"/>
    </row>
    <row r="289" spans="7:8" s="115" customFormat="1" ht="99.95" customHeight="1" x14ac:dyDescent="0.2">
      <c r="G289" s="116"/>
      <c r="H289" s="116"/>
    </row>
    <row r="290" spans="7:8" s="115" customFormat="1" ht="99.95" customHeight="1" x14ac:dyDescent="0.2">
      <c r="G290" s="116"/>
      <c r="H290" s="116"/>
    </row>
    <row r="291" spans="7:8" s="115" customFormat="1" ht="99.95" customHeight="1" x14ac:dyDescent="0.2">
      <c r="G291" s="116"/>
      <c r="H291" s="116"/>
    </row>
    <row r="292" spans="7:8" s="115" customFormat="1" ht="99.95" customHeight="1" x14ac:dyDescent="0.2">
      <c r="G292" s="116"/>
      <c r="H292" s="116"/>
    </row>
    <row r="293" spans="7:8" s="115" customFormat="1" ht="99.95" customHeight="1" x14ac:dyDescent="0.2">
      <c r="G293" s="116"/>
      <c r="H293" s="116"/>
    </row>
    <row r="294" spans="7:8" s="115" customFormat="1" ht="99.95" customHeight="1" x14ac:dyDescent="0.2">
      <c r="G294" s="116"/>
      <c r="H294" s="116"/>
    </row>
    <row r="295" spans="7:8" s="115" customFormat="1" ht="99.95" customHeight="1" x14ac:dyDescent="0.2">
      <c r="G295" s="116"/>
      <c r="H295" s="116"/>
    </row>
    <row r="296" spans="7:8" s="115" customFormat="1" ht="99.95" customHeight="1" x14ac:dyDescent="0.2">
      <c r="G296" s="116"/>
      <c r="H296" s="116"/>
    </row>
    <row r="297" spans="7:8" s="115" customFormat="1" ht="99.95" customHeight="1" x14ac:dyDescent="0.2">
      <c r="G297" s="116"/>
      <c r="H297" s="116"/>
    </row>
    <row r="298" spans="7:8" s="115" customFormat="1" ht="99.95" customHeight="1" x14ac:dyDescent="0.2">
      <c r="G298" s="116"/>
      <c r="H298" s="116"/>
    </row>
    <row r="299" spans="7:8" s="115" customFormat="1" ht="99.95" customHeight="1" x14ac:dyDescent="0.2">
      <c r="G299" s="116"/>
      <c r="H299" s="116"/>
    </row>
    <row r="300" spans="7:8" s="115" customFormat="1" ht="99.95" customHeight="1" x14ac:dyDescent="0.2">
      <c r="G300" s="116"/>
      <c r="H300" s="116"/>
    </row>
    <row r="301" spans="7:8" s="115" customFormat="1" ht="99.95" customHeight="1" x14ac:dyDescent="0.2">
      <c r="G301" s="116"/>
      <c r="H301" s="116"/>
    </row>
    <row r="302" spans="7:8" s="115" customFormat="1" ht="99.95" customHeight="1" x14ac:dyDescent="0.2">
      <c r="G302" s="116"/>
      <c r="H302" s="116"/>
    </row>
    <row r="303" spans="7:8" s="115" customFormat="1" ht="99.95" customHeight="1" x14ac:dyDescent="0.2">
      <c r="G303" s="116"/>
      <c r="H303" s="116"/>
    </row>
    <row r="304" spans="7:8" s="115" customFormat="1" ht="99.95" customHeight="1" x14ac:dyDescent="0.2">
      <c r="G304" s="116"/>
      <c r="H304" s="116"/>
    </row>
    <row r="305" spans="7:8" s="115" customFormat="1" ht="99.95" customHeight="1" x14ac:dyDescent="0.2">
      <c r="G305" s="116"/>
      <c r="H305" s="116"/>
    </row>
    <row r="306" spans="7:8" s="115" customFormat="1" ht="99.95" customHeight="1" x14ac:dyDescent="0.2">
      <c r="G306" s="116"/>
      <c r="H306" s="116"/>
    </row>
    <row r="307" spans="7:8" s="115" customFormat="1" ht="99.95" customHeight="1" x14ac:dyDescent="0.2">
      <c r="G307" s="116"/>
      <c r="H307" s="116"/>
    </row>
    <row r="308" spans="7:8" s="115" customFormat="1" ht="99.95" customHeight="1" x14ac:dyDescent="0.2">
      <c r="G308" s="116"/>
      <c r="H308" s="116"/>
    </row>
    <row r="309" spans="7:8" s="115" customFormat="1" ht="99.95" customHeight="1" x14ac:dyDescent="0.2">
      <c r="G309" s="116"/>
      <c r="H309" s="116"/>
    </row>
    <row r="310" spans="7:8" s="115" customFormat="1" ht="99.95" customHeight="1" x14ac:dyDescent="0.2">
      <c r="G310" s="116"/>
      <c r="H310" s="116"/>
    </row>
    <row r="311" spans="7:8" s="115" customFormat="1" ht="99.95" customHeight="1" x14ac:dyDescent="0.2">
      <c r="G311" s="116"/>
      <c r="H311" s="116"/>
    </row>
    <row r="312" spans="7:8" s="115" customFormat="1" ht="99.95" customHeight="1" x14ac:dyDescent="0.2">
      <c r="G312" s="116"/>
      <c r="H312" s="116"/>
    </row>
    <row r="313" spans="7:8" s="115" customFormat="1" ht="99.95" customHeight="1" x14ac:dyDescent="0.2">
      <c r="G313" s="116"/>
      <c r="H313" s="116"/>
    </row>
    <row r="314" spans="7:8" s="115" customFormat="1" ht="99.95" customHeight="1" x14ac:dyDescent="0.2">
      <c r="G314" s="116"/>
      <c r="H314" s="116"/>
    </row>
    <row r="315" spans="7:8" s="115" customFormat="1" ht="99.95" customHeight="1" x14ac:dyDescent="0.2">
      <c r="G315" s="116"/>
      <c r="H315" s="116"/>
    </row>
    <row r="316" spans="7:8" s="115" customFormat="1" ht="99.95" customHeight="1" x14ac:dyDescent="0.2">
      <c r="G316" s="116"/>
      <c r="H316" s="116"/>
    </row>
    <row r="317" spans="7:8" s="115" customFormat="1" ht="99.95" customHeight="1" x14ac:dyDescent="0.2">
      <c r="G317" s="116"/>
      <c r="H317" s="116"/>
    </row>
    <row r="318" spans="7:8" s="115" customFormat="1" ht="99.95" customHeight="1" x14ac:dyDescent="0.2">
      <c r="G318" s="116"/>
      <c r="H318" s="116"/>
    </row>
    <row r="319" spans="7:8" s="115" customFormat="1" ht="99.95" customHeight="1" x14ac:dyDescent="0.2">
      <c r="G319" s="116"/>
      <c r="H319" s="116"/>
    </row>
    <row r="320" spans="7:8" s="115" customFormat="1" ht="99.95" customHeight="1" x14ac:dyDescent="0.2">
      <c r="G320" s="116"/>
      <c r="H320" s="116"/>
    </row>
    <row r="321" spans="7:8" s="115" customFormat="1" ht="99.95" customHeight="1" x14ac:dyDescent="0.2">
      <c r="G321" s="116"/>
      <c r="H321" s="116"/>
    </row>
    <row r="322" spans="7:8" s="115" customFormat="1" ht="99.95" customHeight="1" x14ac:dyDescent="0.2">
      <c r="G322" s="116"/>
      <c r="H322" s="116"/>
    </row>
    <row r="323" spans="7:8" s="115" customFormat="1" ht="99.95" customHeight="1" x14ac:dyDescent="0.2">
      <c r="G323" s="116"/>
      <c r="H323" s="116"/>
    </row>
    <row r="324" spans="7:8" s="115" customFormat="1" ht="99.95" customHeight="1" x14ac:dyDescent="0.2">
      <c r="G324" s="116"/>
      <c r="H324" s="116"/>
    </row>
    <row r="325" spans="7:8" s="115" customFormat="1" ht="99.95" customHeight="1" x14ac:dyDescent="0.2">
      <c r="G325" s="116"/>
      <c r="H325" s="116"/>
    </row>
    <row r="326" spans="7:8" s="115" customFormat="1" ht="99.95" customHeight="1" x14ac:dyDescent="0.2">
      <c r="G326" s="116"/>
      <c r="H326" s="116"/>
    </row>
    <row r="327" spans="7:8" s="115" customFormat="1" ht="99.95" customHeight="1" x14ac:dyDescent="0.2">
      <c r="G327" s="116"/>
      <c r="H327" s="116"/>
    </row>
    <row r="328" spans="7:8" s="115" customFormat="1" ht="99.95" customHeight="1" x14ac:dyDescent="0.2">
      <c r="G328" s="116"/>
      <c r="H328" s="116"/>
    </row>
    <row r="329" spans="7:8" s="115" customFormat="1" ht="99.95" customHeight="1" x14ac:dyDescent="0.2">
      <c r="G329" s="116"/>
      <c r="H329" s="116"/>
    </row>
    <row r="330" spans="7:8" s="115" customFormat="1" ht="99.95" customHeight="1" x14ac:dyDescent="0.2">
      <c r="G330" s="116"/>
      <c r="H330" s="116"/>
    </row>
    <row r="331" spans="7:8" s="115" customFormat="1" ht="99.95" customHeight="1" x14ac:dyDescent="0.2">
      <c r="G331" s="116"/>
      <c r="H331" s="116"/>
    </row>
    <row r="332" spans="7:8" s="115" customFormat="1" ht="99.95" customHeight="1" x14ac:dyDescent="0.2">
      <c r="G332" s="116"/>
      <c r="H332" s="116"/>
    </row>
    <row r="333" spans="7:8" s="115" customFormat="1" ht="99.95" customHeight="1" x14ac:dyDescent="0.2">
      <c r="G333" s="116"/>
      <c r="H333" s="116"/>
    </row>
    <row r="334" spans="7:8" s="115" customFormat="1" ht="99.95" customHeight="1" x14ac:dyDescent="0.2">
      <c r="G334" s="116"/>
      <c r="H334" s="116"/>
    </row>
    <row r="335" spans="7:8" s="115" customFormat="1" ht="99.95" customHeight="1" x14ac:dyDescent="0.2">
      <c r="G335" s="116"/>
      <c r="H335" s="116"/>
    </row>
    <row r="336" spans="7:8" s="115" customFormat="1" ht="99.95" customHeight="1" x14ac:dyDescent="0.2">
      <c r="G336" s="116"/>
      <c r="H336" s="116"/>
    </row>
    <row r="337" spans="7:8" s="115" customFormat="1" ht="99.95" customHeight="1" x14ac:dyDescent="0.2">
      <c r="G337" s="116"/>
      <c r="H337" s="116"/>
    </row>
    <row r="338" spans="7:8" s="115" customFormat="1" ht="99.95" customHeight="1" x14ac:dyDescent="0.2">
      <c r="G338" s="116"/>
      <c r="H338" s="116"/>
    </row>
    <row r="339" spans="7:8" s="115" customFormat="1" ht="99.95" customHeight="1" x14ac:dyDescent="0.2">
      <c r="G339" s="116"/>
      <c r="H339" s="116"/>
    </row>
    <row r="340" spans="7:8" s="115" customFormat="1" ht="99.95" customHeight="1" x14ac:dyDescent="0.2">
      <c r="G340" s="116"/>
      <c r="H340" s="116"/>
    </row>
    <row r="341" spans="7:8" s="115" customFormat="1" ht="99.95" customHeight="1" x14ac:dyDescent="0.2">
      <c r="G341" s="116"/>
      <c r="H341" s="116"/>
    </row>
    <row r="342" spans="7:8" s="115" customFormat="1" ht="99.95" customHeight="1" x14ac:dyDescent="0.2">
      <c r="G342" s="116"/>
      <c r="H342" s="116"/>
    </row>
    <row r="343" spans="7:8" s="115" customFormat="1" ht="99.95" customHeight="1" x14ac:dyDescent="0.2">
      <c r="G343" s="116"/>
      <c r="H343" s="116"/>
    </row>
    <row r="344" spans="7:8" s="115" customFormat="1" ht="99.95" customHeight="1" x14ac:dyDescent="0.2">
      <c r="G344" s="116"/>
      <c r="H344" s="116"/>
    </row>
    <row r="345" spans="7:8" s="115" customFormat="1" ht="99.95" customHeight="1" x14ac:dyDescent="0.2">
      <c r="G345" s="116"/>
      <c r="H345" s="116"/>
    </row>
    <row r="346" spans="7:8" s="115" customFormat="1" ht="99.95" customHeight="1" x14ac:dyDescent="0.2">
      <c r="G346" s="116"/>
      <c r="H346" s="116"/>
    </row>
    <row r="347" spans="7:8" s="115" customFormat="1" ht="99.95" customHeight="1" x14ac:dyDescent="0.2">
      <c r="G347" s="116"/>
      <c r="H347" s="116"/>
    </row>
    <row r="348" spans="7:8" s="115" customFormat="1" ht="99.95" customHeight="1" x14ac:dyDescent="0.2">
      <c r="G348" s="116"/>
      <c r="H348" s="116"/>
    </row>
    <row r="349" spans="7:8" s="115" customFormat="1" ht="99.95" customHeight="1" x14ac:dyDescent="0.2">
      <c r="G349" s="116"/>
      <c r="H349" s="116"/>
    </row>
    <row r="350" spans="7:8" s="115" customFormat="1" ht="99.95" customHeight="1" x14ac:dyDescent="0.2">
      <c r="G350" s="116"/>
      <c r="H350" s="116"/>
    </row>
    <row r="351" spans="7:8" s="115" customFormat="1" ht="99.95" customHeight="1" x14ac:dyDescent="0.2">
      <c r="G351" s="116"/>
      <c r="H351" s="116"/>
    </row>
    <row r="352" spans="7:8" s="115" customFormat="1" ht="99.95" customHeight="1" x14ac:dyDescent="0.2">
      <c r="G352" s="116"/>
      <c r="H352" s="116"/>
    </row>
    <row r="353" spans="7:8" s="115" customFormat="1" ht="99.95" customHeight="1" x14ac:dyDescent="0.2">
      <c r="G353" s="116"/>
      <c r="H353" s="116"/>
    </row>
    <row r="354" spans="7:8" s="115" customFormat="1" ht="99.95" customHeight="1" x14ac:dyDescent="0.2">
      <c r="G354" s="116"/>
      <c r="H354" s="116"/>
    </row>
    <row r="355" spans="7:8" s="115" customFormat="1" ht="99.95" customHeight="1" x14ac:dyDescent="0.2">
      <c r="G355" s="116"/>
      <c r="H355" s="116"/>
    </row>
    <row r="356" spans="7:8" s="115" customFormat="1" ht="99.95" customHeight="1" x14ac:dyDescent="0.2">
      <c r="G356" s="116"/>
      <c r="H356" s="116"/>
    </row>
    <row r="357" spans="7:8" s="115" customFormat="1" ht="99.95" customHeight="1" x14ac:dyDescent="0.2">
      <c r="G357" s="116"/>
      <c r="H357" s="116"/>
    </row>
    <row r="358" spans="7:8" s="115" customFormat="1" ht="99.95" customHeight="1" x14ac:dyDescent="0.2">
      <c r="G358" s="116"/>
      <c r="H358" s="116"/>
    </row>
    <row r="359" spans="7:8" s="115" customFormat="1" ht="99.95" customHeight="1" x14ac:dyDescent="0.2">
      <c r="G359" s="116"/>
      <c r="H359" s="116"/>
    </row>
    <row r="360" spans="7:8" s="115" customFormat="1" ht="99.95" customHeight="1" x14ac:dyDescent="0.2">
      <c r="G360" s="116"/>
      <c r="H360" s="116"/>
    </row>
    <row r="361" spans="7:8" s="115" customFormat="1" ht="99.95" customHeight="1" x14ac:dyDescent="0.2">
      <c r="G361" s="116"/>
      <c r="H361" s="116"/>
    </row>
    <row r="362" spans="7:8" s="115" customFormat="1" ht="99.95" customHeight="1" x14ac:dyDescent="0.2">
      <c r="G362" s="116"/>
      <c r="H362" s="116"/>
    </row>
    <row r="363" spans="7:8" s="115" customFormat="1" ht="99.95" customHeight="1" x14ac:dyDescent="0.2">
      <c r="G363" s="116"/>
      <c r="H363" s="116"/>
    </row>
    <row r="364" spans="7:8" s="115" customFormat="1" ht="99.95" customHeight="1" x14ac:dyDescent="0.2">
      <c r="G364" s="116"/>
      <c r="H364" s="116"/>
    </row>
    <row r="365" spans="7:8" s="115" customFormat="1" ht="99.95" customHeight="1" x14ac:dyDescent="0.2">
      <c r="G365" s="116"/>
      <c r="H365" s="116"/>
    </row>
    <row r="366" spans="7:8" s="115" customFormat="1" ht="99.95" customHeight="1" x14ac:dyDescent="0.2">
      <c r="G366" s="116"/>
      <c r="H366" s="116"/>
    </row>
    <row r="367" spans="7:8" s="115" customFormat="1" ht="99.95" customHeight="1" x14ac:dyDescent="0.2">
      <c r="G367" s="116"/>
      <c r="H367" s="116"/>
    </row>
    <row r="368" spans="7:8" s="115" customFormat="1" ht="99.95" customHeight="1" x14ac:dyDescent="0.2">
      <c r="G368" s="116"/>
      <c r="H368" s="116"/>
    </row>
    <row r="369" spans="7:8" s="115" customFormat="1" ht="99.95" customHeight="1" x14ac:dyDescent="0.2">
      <c r="G369" s="116"/>
      <c r="H369" s="116"/>
    </row>
    <row r="370" spans="7:8" s="115" customFormat="1" ht="99.95" customHeight="1" x14ac:dyDescent="0.2">
      <c r="G370" s="116"/>
      <c r="H370" s="116"/>
    </row>
    <row r="371" spans="7:8" s="115" customFormat="1" ht="99.95" customHeight="1" x14ac:dyDescent="0.2">
      <c r="G371" s="116"/>
      <c r="H371" s="116"/>
    </row>
    <row r="372" spans="7:8" s="115" customFormat="1" ht="99.95" customHeight="1" x14ac:dyDescent="0.2">
      <c r="G372" s="116"/>
      <c r="H372" s="116"/>
    </row>
    <row r="373" spans="7:8" s="115" customFormat="1" ht="99.95" customHeight="1" x14ac:dyDescent="0.2">
      <c r="G373" s="116"/>
      <c r="H373" s="116"/>
    </row>
    <row r="374" spans="7:8" s="115" customFormat="1" ht="99.95" customHeight="1" x14ac:dyDescent="0.2">
      <c r="G374" s="116"/>
      <c r="H374" s="116"/>
    </row>
    <row r="375" spans="7:8" s="115" customFormat="1" ht="99.95" customHeight="1" x14ac:dyDescent="0.2">
      <c r="G375" s="116"/>
      <c r="H375" s="116"/>
    </row>
    <row r="376" spans="7:8" s="115" customFormat="1" ht="99.95" customHeight="1" x14ac:dyDescent="0.2">
      <c r="G376" s="116"/>
      <c r="H376" s="116"/>
    </row>
    <row r="377" spans="7:8" s="115" customFormat="1" ht="99.95" customHeight="1" x14ac:dyDescent="0.2">
      <c r="G377" s="116"/>
      <c r="H377" s="116"/>
    </row>
    <row r="378" spans="7:8" s="115" customFormat="1" ht="99.95" customHeight="1" x14ac:dyDescent="0.2">
      <c r="G378" s="116"/>
      <c r="H378" s="116"/>
    </row>
    <row r="379" spans="7:8" s="115" customFormat="1" ht="99.95" customHeight="1" x14ac:dyDescent="0.2">
      <c r="G379" s="116"/>
      <c r="H379" s="116"/>
    </row>
    <row r="380" spans="7:8" s="115" customFormat="1" ht="99.95" customHeight="1" x14ac:dyDescent="0.2">
      <c r="G380" s="116"/>
      <c r="H380" s="116"/>
    </row>
    <row r="381" spans="7:8" s="115" customFormat="1" ht="99.95" customHeight="1" x14ac:dyDescent="0.2">
      <c r="G381" s="116"/>
      <c r="H381" s="116"/>
    </row>
    <row r="382" spans="7:8" s="115" customFormat="1" ht="99.95" customHeight="1" x14ac:dyDescent="0.2">
      <c r="G382" s="116"/>
      <c r="H382" s="116"/>
    </row>
    <row r="383" spans="7:8" s="115" customFormat="1" ht="99.95" customHeight="1" x14ac:dyDescent="0.2">
      <c r="G383" s="116"/>
      <c r="H383" s="116"/>
    </row>
    <row r="384" spans="7:8" s="115" customFormat="1" ht="99.95" customHeight="1" x14ac:dyDescent="0.2">
      <c r="G384" s="116"/>
      <c r="H384" s="116"/>
    </row>
    <row r="385" spans="7:8" s="115" customFormat="1" ht="99.95" customHeight="1" x14ac:dyDescent="0.2">
      <c r="G385" s="116"/>
      <c r="H385" s="116"/>
    </row>
    <row r="386" spans="7:8" s="115" customFormat="1" ht="99.95" customHeight="1" x14ac:dyDescent="0.2">
      <c r="G386" s="116"/>
      <c r="H386" s="116"/>
    </row>
    <row r="387" spans="7:8" s="115" customFormat="1" ht="99.95" customHeight="1" x14ac:dyDescent="0.2">
      <c r="G387" s="116"/>
      <c r="H387" s="116"/>
    </row>
    <row r="388" spans="7:8" s="115" customFormat="1" ht="99.95" customHeight="1" x14ac:dyDescent="0.2">
      <c r="G388" s="116"/>
      <c r="H388" s="116"/>
    </row>
    <row r="389" spans="7:8" s="115" customFormat="1" ht="99.95" customHeight="1" x14ac:dyDescent="0.2">
      <c r="G389" s="116"/>
      <c r="H389" s="116"/>
    </row>
    <row r="390" spans="7:8" s="115" customFormat="1" ht="99.95" customHeight="1" x14ac:dyDescent="0.2">
      <c r="G390" s="116"/>
      <c r="H390" s="116"/>
    </row>
    <row r="391" spans="7:8" s="115" customFormat="1" ht="99.95" customHeight="1" x14ac:dyDescent="0.2">
      <c r="G391" s="116"/>
      <c r="H391" s="116"/>
    </row>
    <row r="392" spans="7:8" s="115" customFormat="1" ht="99.95" customHeight="1" x14ac:dyDescent="0.2">
      <c r="G392" s="116"/>
      <c r="H392" s="116"/>
    </row>
    <row r="393" spans="7:8" s="115" customFormat="1" ht="99.95" customHeight="1" x14ac:dyDescent="0.2">
      <c r="G393" s="116"/>
      <c r="H393" s="116"/>
    </row>
    <row r="394" spans="7:8" s="115" customFormat="1" ht="99.95" customHeight="1" x14ac:dyDescent="0.2">
      <c r="G394" s="116"/>
      <c r="H394" s="116"/>
    </row>
    <row r="395" spans="7:8" s="115" customFormat="1" ht="99.95" customHeight="1" x14ac:dyDescent="0.2">
      <c r="G395" s="116"/>
      <c r="H395" s="116"/>
    </row>
    <row r="396" spans="7:8" s="115" customFormat="1" ht="99.95" customHeight="1" x14ac:dyDescent="0.2">
      <c r="G396" s="116"/>
      <c r="H396" s="116"/>
    </row>
    <row r="397" spans="7:8" s="115" customFormat="1" ht="99.95" customHeight="1" x14ac:dyDescent="0.2">
      <c r="G397" s="116"/>
      <c r="H397" s="116"/>
    </row>
    <row r="398" spans="7:8" s="115" customFormat="1" ht="99.95" customHeight="1" x14ac:dyDescent="0.2">
      <c r="G398" s="116"/>
      <c r="H398" s="116"/>
    </row>
    <row r="399" spans="7:8" s="115" customFormat="1" ht="99.95" customHeight="1" x14ac:dyDescent="0.2">
      <c r="G399" s="116"/>
      <c r="H399" s="116"/>
    </row>
    <row r="400" spans="7:8" s="115" customFormat="1" ht="99.95" customHeight="1" x14ac:dyDescent="0.2">
      <c r="G400" s="116"/>
      <c r="H400" s="116"/>
    </row>
    <row r="401" spans="7:8" s="115" customFormat="1" ht="99.95" customHeight="1" x14ac:dyDescent="0.2">
      <c r="G401" s="116"/>
      <c r="H401" s="116"/>
    </row>
    <row r="402" spans="7:8" s="115" customFormat="1" ht="99.95" customHeight="1" x14ac:dyDescent="0.2">
      <c r="G402" s="116"/>
      <c r="H402" s="116"/>
    </row>
    <row r="403" spans="7:8" s="115" customFormat="1" ht="99.95" customHeight="1" x14ac:dyDescent="0.2">
      <c r="G403" s="116"/>
      <c r="H403" s="116"/>
    </row>
    <row r="404" spans="7:8" s="115" customFormat="1" ht="99.95" customHeight="1" x14ac:dyDescent="0.2">
      <c r="G404" s="116"/>
      <c r="H404" s="116"/>
    </row>
    <row r="405" spans="7:8" s="115" customFormat="1" ht="99.95" customHeight="1" x14ac:dyDescent="0.2">
      <c r="G405" s="116"/>
      <c r="H405" s="116"/>
    </row>
    <row r="406" spans="7:8" s="115" customFormat="1" ht="99.95" customHeight="1" x14ac:dyDescent="0.2">
      <c r="G406" s="116"/>
      <c r="H406" s="116"/>
    </row>
    <row r="407" spans="7:8" s="115" customFormat="1" ht="99.95" customHeight="1" x14ac:dyDescent="0.2">
      <c r="G407" s="116"/>
      <c r="H407" s="116"/>
    </row>
    <row r="408" spans="7:8" s="115" customFormat="1" ht="99.95" customHeight="1" x14ac:dyDescent="0.2">
      <c r="G408" s="116"/>
      <c r="H408" s="116"/>
    </row>
    <row r="409" spans="7:8" s="115" customFormat="1" ht="99.95" customHeight="1" x14ac:dyDescent="0.2">
      <c r="G409" s="116"/>
      <c r="H409" s="116"/>
    </row>
    <row r="410" spans="7:8" s="115" customFormat="1" ht="99.95" customHeight="1" x14ac:dyDescent="0.2">
      <c r="G410" s="116"/>
      <c r="H410" s="116"/>
    </row>
    <row r="411" spans="7:8" s="115" customFormat="1" ht="99.95" customHeight="1" x14ac:dyDescent="0.2">
      <c r="G411" s="116"/>
      <c r="H411" s="116"/>
    </row>
    <row r="412" spans="7:8" s="115" customFormat="1" ht="99.95" customHeight="1" x14ac:dyDescent="0.2">
      <c r="G412" s="116"/>
      <c r="H412" s="116"/>
    </row>
    <row r="413" spans="7:8" s="115" customFormat="1" ht="99.95" customHeight="1" x14ac:dyDescent="0.2">
      <c r="G413" s="116"/>
      <c r="H413" s="116"/>
    </row>
    <row r="414" spans="7:8" s="115" customFormat="1" ht="99.95" customHeight="1" x14ac:dyDescent="0.2">
      <c r="G414" s="116"/>
      <c r="H414" s="116"/>
    </row>
    <row r="415" spans="7:8" s="115" customFormat="1" ht="99.95" customHeight="1" x14ac:dyDescent="0.2">
      <c r="G415" s="116"/>
      <c r="H415" s="116"/>
    </row>
    <row r="416" spans="7:8" s="115" customFormat="1" ht="99.95" customHeight="1" x14ac:dyDescent="0.2">
      <c r="G416" s="116"/>
      <c r="H416" s="116"/>
    </row>
    <row r="417" spans="7:8" s="115" customFormat="1" ht="99.95" customHeight="1" x14ac:dyDescent="0.2">
      <c r="G417" s="116"/>
      <c r="H417" s="116"/>
    </row>
    <row r="418" spans="7:8" s="115" customFormat="1" ht="99.95" customHeight="1" x14ac:dyDescent="0.2">
      <c r="G418" s="116"/>
      <c r="H418" s="116"/>
    </row>
    <row r="419" spans="7:8" s="115" customFormat="1" ht="99.95" customHeight="1" x14ac:dyDescent="0.2">
      <c r="G419" s="116"/>
      <c r="H419" s="116"/>
    </row>
    <row r="420" spans="7:8" s="115" customFormat="1" ht="99.95" customHeight="1" x14ac:dyDescent="0.2">
      <c r="G420" s="116"/>
      <c r="H420" s="116"/>
    </row>
    <row r="421" spans="7:8" s="115" customFormat="1" ht="99.95" customHeight="1" x14ac:dyDescent="0.2">
      <c r="G421" s="116"/>
      <c r="H421" s="116"/>
    </row>
    <row r="422" spans="7:8" s="115" customFormat="1" ht="99.95" customHeight="1" x14ac:dyDescent="0.2">
      <c r="G422" s="116"/>
      <c r="H422" s="116"/>
    </row>
    <row r="423" spans="7:8" s="115" customFormat="1" ht="99.95" customHeight="1" x14ac:dyDescent="0.2">
      <c r="G423" s="116"/>
      <c r="H423" s="116"/>
    </row>
    <row r="424" spans="7:8" s="115" customFormat="1" ht="99.95" customHeight="1" x14ac:dyDescent="0.2">
      <c r="G424" s="116"/>
      <c r="H424" s="116"/>
    </row>
    <row r="425" spans="7:8" s="115" customFormat="1" ht="99.95" customHeight="1" x14ac:dyDescent="0.2">
      <c r="G425" s="116"/>
      <c r="H425" s="116"/>
    </row>
    <row r="426" spans="7:8" s="115" customFormat="1" ht="99.95" customHeight="1" x14ac:dyDescent="0.2">
      <c r="G426" s="116"/>
      <c r="H426" s="116"/>
    </row>
    <row r="427" spans="7:8" s="115" customFormat="1" ht="99.95" customHeight="1" x14ac:dyDescent="0.2">
      <c r="G427" s="116"/>
      <c r="H427" s="116"/>
    </row>
    <row r="428" spans="7:8" s="115" customFormat="1" ht="99.95" customHeight="1" x14ac:dyDescent="0.2">
      <c r="G428" s="116"/>
      <c r="H428" s="116"/>
    </row>
    <row r="429" spans="7:8" s="115" customFormat="1" ht="99.95" customHeight="1" x14ac:dyDescent="0.2">
      <c r="G429" s="116"/>
      <c r="H429" s="116"/>
    </row>
    <row r="430" spans="7:8" s="115" customFormat="1" ht="99.95" customHeight="1" x14ac:dyDescent="0.2">
      <c r="G430" s="116"/>
      <c r="H430" s="116"/>
    </row>
    <row r="431" spans="7:8" s="115" customFormat="1" ht="99.95" customHeight="1" x14ac:dyDescent="0.2">
      <c r="G431" s="116"/>
      <c r="H431" s="116"/>
    </row>
    <row r="432" spans="7:8" s="115" customFormat="1" ht="99.95" customHeight="1" x14ac:dyDescent="0.2">
      <c r="G432" s="116"/>
      <c r="H432" s="116"/>
    </row>
    <row r="433" spans="7:8" s="115" customFormat="1" ht="99.95" customHeight="1" x14ac:dyDescent="0.2">
      <c r="G433" s="116"/>
      <c r="H433" s="116"/>
    </row>
    <row r="434" spans="7:8" s="115" customFormat="1" ht="99.95" customHeight="1" x14ac:dyDescent="0.2">
      <c r="G434" s="116"/>
      <c r="H434" s="116"/>
    </row>
    <row r="435" spans="7:8" s="115" customFormat="1" ht="99.95" customHeight="1" x14ac:dyDescent="0.2">
      <c r="G435" s="116"/>
      <c r="H435" s="116"/>
    </row>
    <row r="436" spans="7:8" s="115" customFormat="1" ht="99.95" customHeight="1" x14ac:dyDescent="0.2">
      <c r="G436" s="116"/>
      <c r="H436" s="116"/>
    </row>
    <row r="437" spans="7:8" s="115" customFormat="1" ht="99.95" customHeight="1" x14ac:dyDescent="0.2">
      <c r="G437" s="116"/>
      <c r="H437" s="116"/>
    </row>
    <row r="438" spans="7:8" s="115" customFormat="1" ht="99.95" customHeight="1" x14ac:dyDescent="0.2">
      <c r="G438" s="116"/>
      <c r="H438" s="116"/>
    </row>
    <row r="439" spans="7:8" s="115" customFormat="1" ht="99.95" customHeight="1" x14ac:dyDescent="0.2">
      <c r="G439" s="116"/>
      <c r="H439" s="116"/>
    </row>
    <row r="440" spans="7:8" s="115" customFormat="1" ht="99.95" customHeight="1" x14ac:dyDescent="0.2">
      <c r="G440" s="116"/>
      <c r="H440" s="116"/>
    </row>
    <row r="441" spans="7:8" s="115" customFormat="1" ht="99.95" customHeight="1" x14ac:dyDescent="0.2">
      <c r="G441" s="116"/>
      <c r="H441" s="116"/>
    </row>
    <row r="442" spans="7:8" s="115" customFormat="1" ht="99.95" customHeight="1" x14ac:dyDescent="0.2">
      <c r="G442" s="116"/>
      <c r="H442" s="116"/>
    </row>
    <row r="443" spans="7:8" s="115" customFormat="1" ht="99.95" customHeight="1" x14ac:dyDescent="0.2">
      <c r="G443" s="116"/>
      <c r="H443" s="116"/>
    </row>
    <row r="444" spans="7:8" s="115" customFormat="1" ht="99.95" customHeight="1" x14ac:dyDescent="0.2">
      <c r="G444" s="116"/>
      <c r="H444" s="116"/>
    </row>
    <row r="445" spans="7:8" s="115" customFormat="1" ht="99.95" customHeight="1" x14ac:dyDescent="0.2">
      <c r="G445" s="116"/>
      <c r="H445" s="116"/>
    </row>
    <row r="446" spans="7:8" s="115" customFormat="1" ht="99.95" customHeight="1" x14ac:dyDescent="0.2">
      <c r="G446" s="116"/>
      <c r="H446" s="116"/>
    </row>
    <row r="447" spans="7:8" s="115" customFormat="1" ht="99.95" customHeight="1" x14ac:dyDescent="0.2">
      <c r="G447" s="116"/>
      <c r="H447" s="116"/>
    </row>
    <row r="448" spans="7:8" s="115" customFormat="1" ht="99.95" customHeight="1" x14ac:dyDescent="0.2">
      <c r="G448" s="116"/>
      <c r="H448" s="116"/>
    </row>
    <row r="449" spans="2:8" ht="99.95" customHeight="1" x14ac:dyDescent="0.25">
      <c r="B449" s="94"/>
      <c r="C449" s="94"/>
      <c r="D449" s="94"/>
      <c r="E449" s="94"/>
      <c r="F449" s="94"/>
      <c r="G449" s="95"/>
      <c r="H449" s="95"/>
    </row>
    <row r="450" spans="2:8" ht="99.95" customHeight="1" x14ac:dyDescent="0.25">
      <c r="B450" s="94"/>
      <c r="C450" s="94"/>
      <c r="D450" s="94"/>
      <c r="E450" s="94"/>
      <c r="F450" s="94"/>
      <c r="G450" s="95"/>
      <c r="H450" s="95"/>
    </row>
    <row r="451" spans="2:8" ht="99.95" customHeight="1" x14ac:dyDescent="0.25">
      <c r="B451" s="94"/>
      <c r="C451" s="94"/>
      <c r="D451" s="94"/>
      <c r="E451" s="94"/>
      <c r="F451" s="94"/>
      <c r="G451" s="95"/>
      <c r="H451" s="95"/>
    </row>
    <row r="452" spans="2:8" ht="99.95" customHeight="1" x14ac:dyDescent="0.25">
      <c r="B452" s="94"/>
      <c r="C452" s="94"/>
      <c r="D452" s="94"/>
      <c r="E452" s="94"/>
      <c r="F452" s="94"/>
      <c r="G452" s="95"/>
      <c r="H452" s="95"/>
    </row>
    <row r="453" spans="2:8" ht="99.95" customHeight="1" x14ac:dyDescent="0.25">
      <c r="B453" s="94"/>
      <c r="C453" s="94"/>
      <c r="D453" s="94"/>
      <c r="E453" s="94"/>
      <c r="F453" s="94"/>
      <c r="G453" s="95"/>
      <c r="H453" s="95"/>
    </row>
    <row r="454" spans="2:8" ht="99.95" customHeight="1" x14ac:dyDescent="0.25">
      <c r="B454" s="94"/>
      <c r="C454" s="94"/>
      <c r="D454" s="94"/>
      <c r="E454" s="94"/>
      <c r="F454" s="94"/>
      <c r="G454" s="95"/>
      <c r="H454" s="95"/>
    </row>
    <row r="455" spans="2:8" ht="99.95" customHeight="1" x14ac:dyDescent="0.25">
      <c r="B455" s="94"/>
      <c r="C455" s="94"/>
      <c r="D455" s="94"/>
      <c r="E455" s="94"/>
      <c r="F455" s="94"/>
      <c r="G455" s="95"/>
      <c r="H455" s="95"/>
    </row>
    <row r="456" spans="2:8" ht="99.95" customHeight="1" x14ac:dyDescent="0.25">
      <c r="B456" s="94"/>
      <c r="C456" s="94"/>
      <c r="D456" s="94"/>
      <c r="E456" s="94"/>
      <c r="F456" s="94"/>
      <c r="G456" s="95"/>
      <c r="H456" s="95"/>
    </row>
    <row r="457" spans="2:8" ht="99.95" customHeight="1" x14ac:dyDescent="0.25">
      <c r="B457" s="94"/>
      <c r="C457" s="94"/>
      <c r="D457" s="94"/>
      <c r="E457" s="94"/>
      <c r="F457" s="94"/>
      <c r="G457" s="95"/>
      <c r="H457" s="95"/>
    </row>
    <row r="458" spans="2:8" ht="99.95" customHeight="1" x14ac:dyDescent="0.25">
      <c r="B458" s="94"/>
      <c r="C458" s="94"/>
      <c r="D458" s="94"/>
      <c r="E458" s="94"/>
      <c r="F458" s="94"/>
      <c r="G458" s="95"/>
      <c r="H458" s="95"/>
    </row>
    <row r="459" spans="2:8" ht="99.95" customHeight="1" x14ac:dyDescent="0.25">
      <c r="B459" s="94"/>
      <c r="C459" s="94"/>
      <c r="D459" s="94"/>
      <c r="E459" s="94"/>
      <c r="F459" s="94"/>
      <c r="G459" s="95"/>
      <c r="H459" s="95"/>
    </row>
    <row r="460" spans="2:8" ht="99.95" customHeight="1" x14ac:dyDescent="0.25">
      <c r="B460" s="94"/>
      <c r="C460" s="94"/>
      <c r="D460" s="94"/>
      <c r="E460" s="94"/>
      <c r="F460" s="94"/>
      <c r="G460" s="95"/>
      <c r="H460" s="95"/>
    </row>
    <row r="461" spans="2:8" ht="99.95" customHeight="1" x14ac:dyDescent="0.25">
      <c r="B461" s="94"/>
      <c r="C461" s="94"/>
      <c r="D461" s="94"/>
      <c r="E461" s="94"/>
      <c r="F461" s="94"/>
      <c r="G461" s="95"/>
      <c r="H461" s="95"/>
    </row>
    <row r="462" spans="2:8" ht="99.95" customHeight="1" x14ac:dyDescent="0.25">
      <c r="B462" s="94"/>
      <c r="C462" s="94"/>
      <c r="D462" s="94"/>
      <c r="E462" s="94"/>
      <c r="F462" s="94"/>
      <c r="G462" s="95"/>
      <c r="H462" s="95"/>
    </row>
    <row r="463" spans="2:8" ht="99.95" customHeight="1" x14ac:dyDescent="0.25">
      <c r="B463" s="94"/>
      <c r="C463" s="94"/>
      <c r="D463" s="94"/>
      <c r="E463" s="94"/>
      <c r="F463" s="94"/>
      <c r="G463" s="95"/>
      <c r="H463" s="95"/>
    </row>
    <row r="464" spans="2:8" ht="99.95" customHeight="1" x14ac:dyDescent="0.25">
      <c r="B464" s="94"/>
      <c r="C464" s="94"/>
      <c r="D464" s="94"/>
      <c r="E464" s="94"/>
      <c r="F464" s="94"/>
      <c r="G464" s="95"/>
      <c r="H464" s="95"/>
    </row>
    <row r="465" spans="2:8" ht="99.95" customHeight="1" x14ac:dyDescent="0.25">
      <c r="B465" s="94"/>
      <c r="C465" s="94"/>
      <c r="D465" s="94"/>
      <c r="E465" s="94"/>
      <c r="F465" s="94"/>
      <c r="G465" s="95"/>
      <c r="H465" s="95"/>
    </row>
    <row r="466" spans="2:8" ht="99.95" customHeight="1" x14ac:dyDescent="0.25">
      <c r="B466" s="94"/>
      <c r="C466" s="94"/>
      <c r="D466" s="94"/>
      <c r="E466" s="94"/>
      <c r="F466" s="94"/>
      <c r="G466" s="95"/>
      <c r="H466" s="95"/>
    </row>
    <row r="467" spans="2:8" ht="99.95" customHeight="1" x14ac:dyDescent="0.25">
      <c r="B467" s="94"/>
      <c r="C467" s="94"/>
      <c r="D467" s="94"/>
      <c r="E467" s="94"/>
      <c r="F467" s="94"/>
      <c r="G467" s="95"/>
      <c r="H467" s="95"/>
    </row>
    <row r="468" spans="2:8" ht="99.95" customHeight="1" x14ac:dyDescent="0.25">
      <c r="B468" s="94"/>
      <c r="C468" s="94"/>
      <c r="D468" s="94"/>
      <c r="E468" s="94"/>
      <c r="F468" s="94"/>
      <c r="G468" s="95"/>
      <c r="H468" s="95"/>
    </row>
    <row r="469" spans="2:8" ht="99.95" customHeight="1" x14ac:dyDescent="0.25">
      <c r="B469" s="94"/>
      <c r="C469" s="94"/>
      <c r="D469" s="94"/>
      <c r="E469" s="94"/>
      <c r="F469" s="94"/>
      <c r="G469" s="95"/>
      <c r="H469" s="95"/>
    </row>
    <row r="470" spans="2:8" ht="99.95" customHeight="1" x14ac:dyDescent="0.25">
      <c r="B470" s="94"/>
      <c r="C470" s="94"/>
      <c r="D470" s="94"/>
      <c r="E470" s="94"/>
      <c r="F470" s="94"/>
      <c r="G470" s="95"/>
      <c r="H470" s="95"/>
    </row>
    <row r="471" spans="2:8" ht="99.95" customHeight="1" x14ac:dyDescent="0.25">
      <c r="B471" s="94"/>
      <c r="C471" s="94"/>
      <c r="D471" s="94"/>
      <c r="E471" s="94"/>
      <c r="F471" s="94"/>
      <c r="G471" s="95"/>
      <c r="H471" s="95"/>
    </row>
    <row r="472" spans="2:8" ht="99.95" customHeight="1" x14ac:dyDescent="0.25">
      <c r="B472" s="94"/>
      <c r="C472" s="94"/>
      <c r="D472" s="94"/>
      <c r="E472" s="94"/>
      <c r="F472" s="94"/>
      <c r="G472" s="95"/>
      <c r="H472" s="95"/>
    </row>
    <row r="473" spans="2:8" ht="99.95" customHeight="1" x14ac:dyDescent="0.25">
      <c r="B473" s="94"/>
      <c r="C473" s="94"/>
      <c r="D473" s="94"/>
      <c r="E473" s="94"/>
      <c r="F473" s="94"/>
      <c r="G473" s="95"/>
      <c r="H473" s="95"/>
    </row>
    <row r="474" spans="2:8" ht="99.95" customHeight="1" x14ac:dyDescent="0.25">
      <c r="B474" s="94"/>
      <c r="C474" s="94"/>
      <c r="D474" s="94"/>
      <c r="E474" s="94"/>
      <c r="F474" s="94"/>
      <c r="G474" s="95"/>
      <c r="H474" s="95"/>
    </row>
    <row r="475" spans="2:8" ht="99.95" customHeight="1" x14ac:dyDescent="0.25">
      <c r="B475" s="94"/>
      <c r="C475" s="94"/>
      <c r="D475" s="94"/>
      <c r="E475" s="94"/>
      <c r="F475" s="94"/>
      <c r="G475" s="95"/>
      <c r="H475" s="95"/>
    </row>
    <row r="476" spans="2:8" ht="99.95" customHeight="1" x14ac:dyDescent="0.25">
      <c r="B476" s="94"/>
      <c r="C476" s="94"/>
      <c r="D476" s="94"/>
      <c r="E476" s="94"/>
      <c r="F476" s="94"/>
      <c r="G476" s="95"/>
      <c r="H476" s="95"/>
    </row>
    <row r="477" spans="2:8" ht="99.95" customHeight="1" x14ac:dyDescent="0.25">
      <c r="B477" s="94"/>
      <c r="C477" s="94"/>
      <c r="D477" s="94"/>
      <c r="E477" s="94"/>
      <c r="F477" s="94"/>
      <c r="G477" s="95"/>
      <c r="H477" s="95"/>
    </row>
    <row r="478" spans="2:8" ht="99.95" customHeight="1" x14ac:dyDescent="0.25">
      <c r="B478" s="94"/>
      <c r="C478" s="94"/>
      <c r="D478" s="94"/>
      <c r="E478" s="94"/>
      <c r="F478" s="94"/>
      <c r="G478" s="95"/>
      <c r="H478" s="95"/>
    </row>
    <row r="479" spans="2:8" ht="99.95" customHeight="1" x14ac:dyDescent="0.25">
      <c r="B479" s="94"/>
      <c r="C479" s="94"/>
      <c r="D479" s="94"/>
      <c r="E479" s="94"/>
      <c r="F479" s="94"/>
      <c r="G479" s="95"/>
      <c r="H479" s="95"/>
    </row>
    <row r="480" spans="2:8" ht="99.95" customHeight="1" x14ac:dyDescent="0.25">
      <c r="B480" s="94"/>
      <c r="C480" s="94"/>
      <c r="D480" s="94"/>
      <c r="E480" s="94"/>
      <c r="F480" s="94"/>
      <c r="G480" s="95"/>
      <c r="H480" s="95"/>
    </row>
    <row r="481" spans="2:8" ht="99.95" customHeight="1" x14ac:dyDescent="0.25">
      <c r="B481" s="94"/>
      <c r="C481" s="94"/>
      <c r="D481" s="94"/>
      <c r="E481" s="94"/>
      <c r="F481" s="94"/>
      <c r="G481" s="95"/>
      <c r="H481" s="95"/>
    </row>
    <row r="482" spans="2:8" ht="99.95" customHeight="1" x14ac:dyDescent="0.25">
      <c r="B482" s="94"/>
      <c r="C482" s="94"/>
      <c r="D482" s="94"/>
      <c r="E482" s="94"/>
      <c r="F482" s="94"/>
      <c r="G482" s="95"/>
      <c r="H482" s="95"/>
    </row>
    <row r="483" spans="2:8" ht="99.95" customHeight="1" x14ac:dyDescent="0.25">
      <c r="B483" s="94"/>
      <c r="C483" s="94"/>
      <c r="D483" s="94"/>
      <c r="E483" s="94"/>
      <c r="F483" s="94"/>
      <c r="G483" s="95"/>
      <c r="H483" s="95"/>
    </row>
    <row r="484" spans="2:8" ht="99.95" customHeight="1" x14ac:dyDescent="0.25">
      <c r="B484" s="94"/>
      <c r="C484" s="94"/>
      <c r="D484" s="94"/>
      <c r="E484" s="94"/>
      <c r="F484" s="94"/>
      <c r="G484" s="95"/>
      <c r="H484" s="95"/>
    </row>
    <row r="485" spans="2:8" ht="99.95" customHeight="1" x14ac:dyDescent="0.25">
      <c r="B485" s="94"/>
      <c r="C485" s="94"/>
      <c r="D485" s="94"/>
      <c r="E485" s="94"/>
      <c r="F485" s="94"/>
      <c r="G485" s="95"/>
      <c r="H485" s="95"/>
    </row>
    <row r="486" spans="2:8" ht="99.95" customHeight="1" x14ac:dyDescent="0.25">
      <c r="B486" s="94"/>
      <c r="C486" s="94"/>
      <c r="D486" s="94"/>
      <c r="E486" s="94"/>
      <c r="F486" s="94"/>
      <c r="G486" s="95"/>
      <c r="H486" s="95"/>
    </row>
    <row r="487" spans="2:8" ht="99.95" customHeight="1" x14ac:dyDescent="0.25">
      <c r="B487" s="94"/>
      <c r="C487" s="94"/>
      <c r="D487" s="94"/>
      <c r="E487" s="94"/>
      <c r="F487" s="94"/>
      <c r="G487" s="95"/>
      <c r="H487" s="95"/>
    </row>
    <row r="488" spans="2:8" ht="99.95" customHeight="1" x14ac:dyDescent="0.25">
      <c r="B488" s="94"/>
      <c r="C488" s="94"/>
      <c r="D488" s="94"/>
      <c r="E488" s="94"/>
      <c r="F488" s="94"/>
      <c r="G488" s="95"/>
      <c r="H488" s="95"/>
    </row>
    <row r="489" spans="2:8" ht="99.95" customHeight="1" x14ac:dyDescent="0.25">
      <c r="B489" s="94"/>
      <c r="C489" s="94"/>
      <c r="D489" s="94"/>
      <c r="E489" s="94"/>
      <c r="F489" s="94"/>
      <c r="G489" s="95"/>
      <c r="H489" s="95"/>
    </row>
    <row r="490" spans="2:8" ht="99.95" customHeight="1" x14ac:dyDescent="0.25">
      <c r="B490" s="94"/>
      <c r="C490" s="94"/>
      <c r="D490" s="94"/>
      <c r="E490" s="94"/>
      <c r="F490" s="94"/>
      <c r="G490" s="95"/>
      <c r="H490" s="95"/>
    </row>
    <row r="491" spans="2:8" ht="99.95" customHeight="1" x14ac:dyDescent="0.25">
      <c r="B491" s="94"/>
      <c r="C491" s="94"/>
      <c r="D491" s="94"/>
      <c r="E491" s="94"/>
      <c r="F491" s="94"/>
      <c r="G491" s="95"/>
      <c r="H491" s="95"/>
    </row>
    <row r="492" spans="2:8" ht="99.95" customHeight="1" x14ac:dyDescent="0.25">
      <c r="B492" s="94"/>
      <c r="C492" s="94"/>
      <c r="D492" s="94"/>
      <c r="E492" s="94"/>
      <c r="F492" s="94"/>
      <c r="G492" s="95"/>
      <c r="H492" s="95"/>
    </row>
    <row r="493" spans="2:8" ht="99.95" customHeight="1" x14ac:dyDescent="0.25">
      <c r="B493" s="94"/>
      <c r="C493" s="94"/>
      <c r="D493" s="94"/>
      <c r="E493" s="94"/>
      <c r="F493" s="94"/>
      <c r="G493" s="95"/>
      <c r="H493" s="95"/>
    </row>
    <row r="494" spans="2:8" ht="99.95" customHeight="1" x14ac:dyDescent="0.25">
      <c r="B494" s="94"/>
      <c r="C494" s="94"/>
      <c r="D494" s="94"/>
      <c r="E494" s="94"/>
      <c r="F494" s="94"/>
      <c r="G494" s="95"/>
      <c r="H494" s="95"/>
    </row>
    <row r="495" spans="2:8" ht="99.95" customHeight="1" x14ac:dyDescent="0.25">
      <c r="B495" s="94"/>
      <c r="C495" s="94"/>
      <c r="D495" s="94"/>
      <c r="E495" s="94"/>
      <c r="F495" s="94"/>
      <c r="G495" s="95"/>
      <c r="H495" s="95"/>
    </row>
    <row r="496" spans="2:8" ht="99.95" customHeight="1" x14ac:dyDescent="0.25">
      <c r="B496" s="94"/>
      <c r="C496" s="94"/>
      <c r="D496" s="94"/>
      <c r="E496" s="94"/>
      <c r="F496" s="94"/>
      <c r="G496" s="95"/>
      <c r="H496" s="95"/>
    </row>
    <row r="497" spans="2:8" ht="99.95" customHeight="1" x14ac:dyDescent="0.25">
      <c r="B497" s="94"/>
      <c r="C497" s="94"/>
      <c r="D497" s="94"/>
      <c r="E497" s="94"/>
      <c r="F497" s="94"/>
      <c r="G497" s="95"/>
      <c r="H497" s="95"/>
    </row>
    <row r="498" spans="2:8" ht="99.95" customHeight="1" x14ac:dyDescent="0.25">
      <c r="B498" s="94"/>
      <c r="C498" s="94"/>
      <c r="D498" s="94"/>
      <c r="E498" s="94"/>
      <c r="F498" s="94"/>
      <c r="G498" s="95"/>
      <c r="H498" s="95"/>
    </row>
    <row r="499" spans="2:8" ht="99.95" customHeight="1" x14ac:dyDescent="0.25">
      <c r="B499" s="94"/>
      <c r="C499" s="94"/>
      <c r="D499" s="94"/>
      <c r="E499" s="94"/>
      <c r="F499" s="94"/>
      <c r="G499" s="95"/>
      <c r="H499" s="95"/>
    </row>
    <row r="500" spans="2:8" ht="99.95" customHeight="1" x14ac:dyDescent="0.25">
      <c r="B500" s="94"/>
      <c r="C500" s="94"/>
      <c r="D500" s="94"/>
      <c r="E500" s="94"/>
      <c r="F500" s="94"/>
      <c r="G500" s="95"/>
      <c r="H500" s="95"/>
    </row>
    <row r="501" spans="2:8" ht="99.95" customHeight="1" x14ac:dyDescent="0.25">
      <c r="B501" s="94"/>
      <c r="C501" s="94"/>
      <c r="D501" s="94"/>
      <c r="E501" s="94"/>
      <c r="F501" s="94"/>
      <c r="G501" s="95"/>
      <c r="H501" s="95"/>
    </row>
    <row r="502" spans="2:8" ht="99.95" customHeight="1" x14ac:dyDescent="0.25">
      <c r="B502" s="94"/>
      <c r="C502" s="94"/>
      <c r="D502" s="94"/>
      <c r="E502" s="94"/>
      <c r="F502" s="94"/>
      <c r="G502" s="95"/>
      <c r="H502" s="95"/>
    </row>
    <row r="503" spans="2:8" ht="99.95" customHeight="1" x14ac:dyDescent="0.25">
      <c r="B503" s="94"/>
      <c r="C503" s="94"/>
      <c r="D503" s="94"/>
      <c r="E503" s="94"/>
      <c r="F503" s="94"/>
      <c r="G503" s="95"/>
      <c r="H503" s="95"/>
    </row>
    <row r="504" spans="2:8" ht="99.95" customHeight="1" x14ac:dyDescent="0.25">
      <c r="B504" s="94"/>
      <c r="C504" s="94"/>
      <c r="D504" s="94"/>
      <c r="E504" s="94"/>
      <c r="F504" s="94"/>
      <c r="G504" s="95"/>
      <c r="H504" s="95"/>
    </row>
    <row r="505" spans="2:8" ht="99.95" customHeight="1" x14ac:dyDescent="0.25">
      <c r="B505" s="94"/>
      <c r="C505" s="94"/>
      <c r="D505" s="94"/>
      <c r="E505" s="94"/>
      <c r="F505" s="94"/>
      <c r="G505" s="95"/>
      <c r="H505" s="95"/>
    </row>
    <row r="506" spans="2:8" ht="99.95" customHeight="1" x14ac:dyDescent="0.25">
      <c r="B506" s="94"/>
      <c r="C506" s="94"/>
      <c r="D506" s="94"/>
      <c r="E506" s="94"/>
      <c r="F506" s="94"/>
      <c r="G506" s="95"/>
      <c r="H506" s="95"/>
    </row>
    <row r="507" spans="2:8" ht="99.95" customHeight="1" x14ac:dyDescent="0.25">
      <c r="B507" s="94"/>
      <c r="C507" s="94"/>
      <c r="D507" s="94"/>
      <c r="E507" s="94"/>
      <c r="F507" s="94"/>
      <c r="G507" s="95"/>
      <c r="H507" s="95"/>
    </row>
    <row r="508" spans="2:8" ht="99.95" customHeight="1" x14ac:dyDescent="0.25">
      <c r="B508" s="94"/>
      <c r="C508" s="94"/>
      <c r="D508" s="94"/>
      <c r="E508" s="94"/>
      <c r="F508" s="94"/>
      <c r="G508" s="95"/>
      <c r="H508" s="95"/>
    </row>
    <row r="509" spans="2:8" ht="99.95" customHeight="1" x14ac:dyDescent="0.25">
      <c r="B509" s="94"/>
      <c r="C509" s="94"/>
      <c r="D509" s="94"/>
      <c r="E509" s="94"/>
      <c r="F509" s="94"/>
      <c r="G509" s="95"/>
      <c r="H509" s="95"/>
    </row>
    <row r="510" spans="2:8" ht="99.95" customHeight="1" x14ac:dyDescent="0.25">
      <c r="B510" s="94"/>
      <c r="C510" s="94"/>
      <c r="D510" s="94"/>
      <c r="E510" s="94"/>
      <c r="F510" s="94"/>
      <c r="G510" s="95"/>
      <c r="H510" s="95"/>
    </row>
    <row r="511" spans="2:8" ht="99.95" customHeight="1" x14ac:dyDescent="0.25">
      <c r="B511" s="94"/>
      <c r="C511" s="94"/>
      <c r="D511" s="94"/>
      <c r="E511" s="94"/>
      <c r="F511" s="94"/>
      <c r="G511" s="95"/>
      <c r="H511" s="95"/>
    </row>
    <row r="512" spans="2:8" ht="99.95" customHeight="1" x14ac:dyDescent="0.25">
      <c r="B512" s="94"/>
      <c r="C512" s="94"/>
      <c r="D512" s="94"/>
      <c r="E512" s="94"/>
      <c r="F512" s="94"/>
      <c r="G512" s="95"/>
      <c r="H512" s="95"/>
    </row>
    <row r="513" spans="2:8" ht="99.95" customHeight="1" x14ac:dyDescent="0.25">
      <c r="B513" s="94"/>
      <c r="C513" s="94"/>
      <c r="D513" s="94"/>
      <c r="E513" s="94"/>
      <c r="F513" s="94"/>
      <c r="G513" s="95"/>
      <c r="H513" s="95"/>
    </row>
    <row r="514" spans="2:8" ht="99.95" customHeight="1" x14ac:dyDescent="0.25">
      <c r="B514" s="94"/>
      <c r="C514" s="94"/>
      <c r="D514" s="94"/>
      <c r="E514" s="94"/>
      <c r="F514" s="94"/>
      <c r="G514" s="95"/>
      <c r="H514" s="95"/>
    </row>
    <row r="515" spans="2:8" ht="99.95" customHeight="1" x14ac:dyDescent="0.25">
      <c r="B515" s="94"/>
      <c r="C515" s="94"/>
      <c r="D515" s="94"/>
      <c r="E515" s="94"/>
      <c r="F515" s="94"/>
      <c r="G515" s="95"/>
      <c r="H515" s="95"/>
    </row>
    <row r="516" spans="2:8" ht="99.95" customHeight="1" x14ac:dyDescent="0.25">
      <c r="B516" s="94"/>
      <c r="C516" s="94"/>
      <c r="D516" s="94"/>
      <c r="E516" s="94"/>
      <c r="F516" s="94"/>
      <c r="G516" s="95"/>
      <c r="H516" s="95"/>
    </row>
    <row r="517" spans="2:8" ht="99.95" customHeight="1" x14ac:dyDescent="0.25">
      <c r="B517" s="94"/>
      <c r="C517" s="94"/>
      <c r="D517" s="94"/>
      <c r="E517" s="94"/>
      <c r="F517" s="94"/>
      <c r="G517" s="95"/>
      <c r="H517" s="95"/>
    </row>
    <row r="518" spans="2:8" ht="99.95" customHeight="1" x14ac:dyDescent="0.25">
      <c r="B518" s="94"/>
      <c r="C518" s="94"/>
      <c r="D518" s="94"/>
      <c r="E518" s="94"/>
      <c r="F518" s="94"/>
      <c r="G518" s="95"/>
      <c r="H518" s="95"/>
    </row>
    <row r="519" spans="2:8" ht="99.95" customHeight="1" x14ac:dyDescent="0.25">
      <c r="B519" s="94"/>
      <c r="C519" s="94"/>
      <c r="D519" s="94"/>
      <c r="E519" s="94"/>
      <c r="F519" s="94"/>
      <c r="G519" s="95"/>
      <c r="H519" s="95"/>
    </row>
    <row r="520" spans="2:8" ht="99.95" customHeight="1" x14ac:dyDescent="0.25">
      <c r="B520" s="94"/>
      <c r="C520" s="94"/>
      <c r="D520" s="94"/>
      <c r="E520" s="94"/>
      <c r="F520" s="94"/>
      <c r="G520" s="95"/>
      <c r="H520" s="95"/>
    </row>
    <row r="521" spans="2:8" ht="99.95" customHeight="1" x14ac:dyDescent="0.25">
      <c r="B521" s="94"/>
      <c r="C521" s="94"/>
      <c r="D521" s="94"/>
      <c r="E521" s="94"/>
      <c r="F521" s="94"/>
      <c r="G521" s="95"/>
      <c r="H521" s="95"/>
    </row>
    <row r="522" spans="2:8" ht="99.95" customHeight="1" x14ac:dyDescent="0.25">
      <c r="B522" s="94"/>
      <c r="C522" s="94"/>
      <c r="D522" s="94"/>
      <c r="E522" s="94"/>
      <c r="F522" s="94"/>
      <c r="G522" s="95"/>
      <c r="H522" s="95"/>
    </row>
    <row r="523" spans="2:8" ht="99.95" customHeight="1" x14ac:dyDescent="0.25">
      <c r="B523" s="94"/>
      <c r="C523" s="94"/>
      <c r="D523" s="94"/>
      <c r="E523" s="94"/>
      <c r="F523" s="94"/>
      <c r="G523" s="95"/>
      <c r="H523" s="95"/>
    </row>
    <row r="524" spans="2:8" ht="99.95" customHeight="1" x14ac:dyDescent="0.25">
      <c r="B524" s="94"/>
      <c r="C524" s="94"/>
      <c r="D524" s="94"/>
      <c r="E524" s="94"/>
      <c r="F524" s="94"/>
      <c r="G524" s="95"/>
      <c r="H524" s="95"/>
    </row>
    <row r="525" spans="2:8" ht="99.95" customHeight="1" x14ac:dyDescent="0.25">
      <c r="B525" s="94"/>
      <c r="C525" s="94"/>
      <c r="D525" s="94"/>
      <c r="E525" s="94"/>
      <c r="F525" s="94"/>
      <c r="G525" s="95"/>
      <c r="H525" s="95"/>
    </row>
    <row r="526" spans="2:8" ht="99.95" customHeight="1" x14ac:dyDescent="0.25">
      <c r="B526" s="94"/>
      <c r="C526" s="94"/>
      <c r="D526" s="94"/>
      <c r="E526" s="94"/>
      <c r="F526" s="94"/>
      <c r="G526" s="95"/>
      <c r="H526" s="95"/>
    </row>
    <row r="527" spans="2:8" ht="99.95" customHeight="1" x14ac:dyDescent="0.25">
      <c r="B527" s="94"/>
      <c r="C527" s="94"/>
      <c r="D527" s="94"/>
      <c r="E527" s="94"/>
      <c r="F527" s="94"/>
      <c r="G527" s="95"/>
      <c r="H527" s="95"/>
    </row>
    <row r="528" spans="2:8" ht="99.95" customHeight="1" x14ac:dyDescent="0.25">
      <c r="B528" s="94"/>
      <c r="C528" s="94"/>
      <c r="D528" s="94"/>
      <c r="E528" s="94"/>
      <c r="F528" s="94"/>
      <c r="G528" s="95"/>
      <c r="H528" s="95"/>
    </row>
    <row r="529" spans="2:8" ht="99.95" customHeight="1" x14ac:dyDescent="0.25">
      <c r="B529" s="94"/>
      <c r="C529" s="94"/>
      <c r="D529" s="94"/>
      <c r="E529" s="94"/>
      <c r="F529" s="94"/>
      <c r="G529" s="95"/>
      <c r="H529" s="95"/>
    </row>
    <row r="530" spans="2:8" ht="99.95" customHeight="1" x14ac:dyDescent="0.25">
      <c r="B530" s="94"/>
      <c r="C530" s="94"/>
      <c r="D530" s="94"/>
      <c r="E530" s="94"/>
      <c r="F530" s="94"/>
      <c r="G530" s="95"/>
      <c r="H530" s="95"/>
    </row>
    <row r="531" spans="2:8" ht="99.95" customHeight="1" x14ac:dyDescent="0.25">
      <c r="B531" s="94"/>
      <c r="C531" s="94"/>
      <c r="D531" s="94"/>
      <c r="E531" s="94"/>
      <c r="F531" s="94"/>
      <c r="G531" s="95"/>
      <c r="H531" s="95"/>
    </row>
    <row r="532" spans="2:8" ht="99.95" customHeight="1" x14ac:dyDescent="0.25">
      <c r="B532" s="94"/>
      <c r="C532" s="94"/>
      <c r="D532" s="94"/>
      <c r="E532" s="94"/>
      <c r="F532" s="94"/>
      <c r="G532" s="95"/>
      <c r="H532" s="95"/>
    </row>
    <row r="533" spans="2:8" ht="99.95" customHeight="1" x14ac:dyDescent="0.25">
      <c r="B533" s="94"/>
      <c r="C533" s="94"/>
      <c r="D533" s="94"/>
      <c r="E533" s="94"/>
      <c r="F533" s="94"/>
      <c r="G533" s="95"/>
      <c r="H533" s="95"/>
    </row>
    <row r="534" spans="2:8" ht="99.95" customHeight="1" x14ac:dyDescent="0.25">
      <c r="B534" s="94"/>
      <c r="C534" s="94"/>
      <c r="D534" s="94"/>
      <c r="E534" s="94"/>
      <c r="F534" s="94"/>
      <c r="G534" s="95"/>
      <c r="H534" s="95"/>
    </row>
    <row r="535" spans="2:8" ht="99.95" customHeight="1" x14ac:dyDescent="0.25">
      <c r="B535" s="94"/>
      <c r="C535" s="94"/>
      <c r="D535" s="94"/>
      <c r="E535" s="94"/>
      <c r="F535" s="94"/>
      <c r="G535" s="95"/>
      <c r="H535" s="95"/>
    </row>
    <row r="536" spans="2:8" ht="99.95" customHeight="1" x14ac:dyDescent="0.25">
      <c r="B536" s="94"/>
      <c r="C536" s="94"/>
      <c r="D536" s="94"/>
      <c r="E536" s="94"/>
      <c r="F536" s="94"/>
      <c r="G536" s="95"/>
      <c r="H536" s="95"/>
    </row>
    <row r="537" spans="2:8" ht="99.95" customHeight="1" x14ac:dyDescent="0.25">
      <c r="B537" s="94"/>
      <c r="C537" s="94"/>
      <c r="D537" s="94"/>
      <c r="E537" s="94"/>
      <c r="F537" s="94"/>
      <c r="G537" s="95"/>
      <c r="H537" s="95"/>
    </row>
    <row r="538" spans="2:8" ht="99.95" customHeight="1" x14ac:dyDescent="0.25">
      <c r="B538" s="94"/>
      <c r="C538" s="94"/>
      <c r="D538" s="94"/>
      <c r="E538" s="94"/>
      <c r="F538" s="94"/>
      <c r="G538" s="95"/>
      <c r="H538" s="95"/>
    </row>
    <row r="539" spans="2:8" ht="99.95" customHeight="1" x14ac:dyDescent="0.25">
      <c r="B539" s="94"/>
      <c r="C539" s="94"/>
      <c r="D539" s="94"/>
      <c r="E539" s="94"/>
      <c r="F539" s="94"/>
      <c r="G539" s="95"/>
      <c r="H539" s="95"/>
    </row>
    <row r="540" spans="2:8" ht="99.95" customHeight="1" x14ac:dyDescent="0.25">
      <c r="B540" s="94"/>
      <c r="C540" s="94"/>
      <c r="D540" s="94"/>
      <c r="E540" s="94"/>
      <c r="F540" s="94"/>
      <c r="G540" s="95"/>
      <c r="H540" s="95"/>
    </row>
    <row r="541" spans="2:8" ht="99.95" customHeight="1" x14ac:dyDescent="0.25">
      <c r="B541" s="94"/>
      <c r="C541" s="94"/>
      <c r="D541" s="94"/>
      <c r="E541" s="94"/>
      <c r="F541" s="94"/>
      <c r="G541" s="95"/>
      <c r="H541" s="95"/>
    </row>
    <row r="542" spans="2:8" ht="99.95" customHeight="1" x14ac:dyDescent="0.25">
      <c r="B542" s="94"/>
      <c r="C542" s="94"/>
      <c r="D542" s="94"/>
      <c r="E542" s="94"/>
      <c r="F542" s="94"/>
      <c r="G542" s="95"/>
      <c r="H542" s="95"/>
    </row>
    <row r="543" spans="2:8" ht="99.95" customHeight="1" x14ac:dyDescent="0.25">
      <c r="B543" s="94"/>
      <c r="C543" s="94"/>
      <c r="D543" s="94"/>
      <c r="E543" s="94"/>
      <c r="F543" s="94"/>
      <c r="G543" s="95"/>
      <c r="H543" s="95"/>
    </row>
    <row r="544" spans="2:8" ht="99.95" customHeight="1" x14ac:dyDescent="0.25">
      <c r="B544" s="94"/>
      <c r="C544" s="94"/>
      <c r="D544" s="94"/>
      <c r="E544" s="94"/>
      <c r="F544" s="94"/>
      <c r="G544" s="95"/>
      <c r="H544" s="95"/>
    </row>
    <row r="545" spans="2:8" ht="99.95" customHeight="1" x14ac:dyDescent="0.25">
      <c r="B545" s="94"/>
      <c r="C545" s="94"/>
      <c r="D545" s="94"/>
      <c r="E545" s="94"/>
      <c r="F545" s="94"/>
      <c r="G545" s="95"/>
      <c r="H545" s="95"/>
    </row>
    <row r="546" spans="2:8" ht="99.95" customHeight="1" x14ac:dyDescent="0.25">
      <c r="B546" s="94"/>
      <c r="C546" s="94"/>
      <c r="D546" s="94"/>
      <c r="E546" s="94"/>
      <c r="F546" s="94"/>
      <c r="G546" s="95"/>
      <c r="H546" s="95"/>
    </row>
    <row r="547" spans="2:8" ht="99.95" customHeight="1" x14ac:dyDescent="0.25">
      <c r="B547" s="94"/>
      <c r="C547" s="94"/>
      <c r="D547" s="94"/>
      <c r="E547" s="94"/>
      <c r="F547" s="94"/>
      <c r="G547" s="95"/>
      <c r="H547" s="95"/>
    </row>
    <row r="548" spans="2:8" ht="99.95" customHeight="1" x14ac:dyDescent="0.25">
      <c r="B548" s="94"/>
      <c r="C548" s="94"/>
      <c r="D548" s="94"/>
      <c r="E548" s="94"/>
      <c r="F548" s="94"/>
      <c r="G548" s="95"/>
      <c r="H548" s="95"/>
    </row>
    <row r="549" spans="2:8" ht="99.95" customHeight="1" x14ac:dyDescent="0.25">
      <c r="B549" s="94"/>
      <c r="C549" s="94"/>
      <c r="D549" s="94"/>
      <c r="E549" s="94"/>
      <c r="F549" s="94"/>
      <c r="G549" s="95"/>
      <c r="H549" s="95"/>
    </row>
    <row r="550" spans="2:8" ht="99.95" customHeight="1" x14ac:dyDescent="0.25">
      <c r="B550" s="94"/>
      <c r="C550" s="94"/>
      <c r="D550" s="94"/>
      <c r="E550" s="94"/>
      <c r="F550" s="94"/>
      <c r="G550" s="95"/>
      <c r="H550" s="95"/>
    </row>
    <row r="551" spans="2:8" ht="99.95" customHeight="1" x14ac:dyDescent="0.25">
      <c r="B551" s="94"/>
      <c r="C551" s="94"/>
      <c r="D551" s="94"/>
      <c r="E551" s="94"/>
      <c r="F551" s="94"/>
      <c r="G551" s="95"/>
      <c r="H551" s="95"/>
    </row>
    <row r="552" spans="2:8" ht="99.95" customHeight="1" x14ac:dyDescent="0.25">
      <c r="B552" s="94"/>
      <c r="C552" s="94"/>
      <c r="D552" s="94"/>
      <c r="E552" s="94"/>
      <c r="F552" s="94"/>
      <c r="G552" s="95"/>
      <c r="H552" s="95"/>
    </row>
    <row r="553" spans="2:8" ht="99.95" customHeight="1" x14ac:dyDescent="0.25">
      <c r="B553" s="94"/>
      <c r="C553" s="94"/>
      <c r="D553" s="94"/>
      <c r="E553" s="94"/>
      <c r="F553" s="94"/>
      <c r="G553" s="95"/>
      <c r="H553" s="95"/>
    </row>
    <row r="554" spans="2:8" ht="99.95" customHeight="1" x14ac:dyDescent="0.25">
      <c r="B554" s="94"/>
      <c r="C554" s="94"/>
      <c r="D554" s="94"/>
      <c r="E554" s="94"/>
      <c r="F554" s="94"/>
      <c r="G554" s="95"/>
      <c r="H554" s="95"/>
    </row>
    <row r="555" spans="2:8" ht="99.95" customHeight="1" x14ac:dyDescent="0.25">
      <c r="B555" s="94"/>
      <c r="C555" s="94"/>
      <c r="D555" s="94"/>
      <c r="E555" s="94"/>
      <c r="F555" s="94"/>
      <c r="G555" s="95"/>
      <c r="H555" s="95"/>
    </row>
    <row r="556" spans="2:8" ht="99.95" customHeight="1" x14ac:dyDescent="0.25">
      <c r="B556" s="94"/>
      <c r="C556" s="94"/>
      <c r="D556" s="94"/>
      <c r="E556" s="94"/>
      <c r="F556" s="94"/>
      <c r="G556" s="95"/>
      <c r="H556" s="95"/>
    </row>
    <row r="557" spans="2:8" ht="99.95" customHeight="1" x14ac:dyDescent="0.25">
      <c r="B557" s="94"/>
      <c r="C557" s="94"/>
      <c r="D557" s="94"/>
      <c r="E557" s="94"/>
      <c r="F557" s="94"/>
      <c r="G557" s="95"/>
      <c r="H557" s="95"/>
    </row>
    <row r="558" spans="2:8" ht="99.95" customHeight="1" x14ac:dyDescent="0.25">
      <c r="B558" s="94"/>
      <c r="C558" s="94"/>
      <c r="D558" s="94"/>
      <c r="E558" s="94"/>
      <c r="F558" s="94"/>
      <c r="G558" s="95"/>
      <c r="H558" s="95"/>
    </row>
    <row r="559" spans="2:8" ht="99.95" customHeight="1" x14ac:dyDescent="0.25">
      <c r="B559" s="94"/>
      <c r="C559" s="94"/>
      <c r="D559" s="94"/>
      <c r="E559" s="94"/>
      <c r="F559" s="94"/>
      <c r="G559" s="95"/>
      <c r="H559" s="95"/>
    </row>
    <row r="560" spans="2:8" ht="99.95" customHeight="1" x14ac:dyDescent="0.25">
      <c r="B560" s="94"/>
      <c r="C560" s="94"/>
      <c r="D560" s="94"/>
      <c r="E560" s="94"/>
      <c r="F560" s="94"/>
      <c r="G560" s="95"/>
      <c r="H560" s="95"/>
    </row>
    <row r="561" spans="2:8" ht="99.95" customHeight="1" x14ac:dyDescent="0.25">
      <c r="B561" s="94"/>
      <c r="C561" s="94"/>
      <c r="D561" s="94"/>
      <c r="E561" s="94"/>
      <c r="F561" s="94"/>
      <c r="G561" s="95"/>
      <c r="H561" s="95"/>
    </row>
    <row r="562" spans="2:8" ht="99.95" customHeight="1" x14ac:dyDescent="0.25">
      <c r="B562" s="94"/>
      <c r="C562" s="94"/>
      <c r="D562" s="94"/>
      <c r="E562" s="94"/>
      <c r="F562" s="94"/>
      <c r="G562" s="95"/>
      <c r="H562" s="95"/>
    </row>
    <row r="563" spans="2:8" ht="99.95" customHeight="1" x14ac:dyDescent="0.25">
      <c r="B563" s="94"/>
      <c r="C563" s="94"/>
      <c r="D563" s="94"/>
      <c r="E563" s="94"/>
      <c r="F563" s="94"/>
      <c r="G563" s="95"/>
      <c r="H563" s="95"/>
    </row>
    <row r="564" spans="2:8" ht="99.95" customHeight="1" x14ac:dyDescent="0.25">
      <c r="B564" s="94"/>
      <c r="C564" s="94"/>
      <c r="D564" s="94"/>
      <c r="E564" s="94"/>
      <c r="F564" s="94"/>
      <c r="G564" s="95"/>
      <c r="H564" s="95"/>
    </row>
    <row r="565" spans="2:8" ht="99.95" customHeight="1" x14ac:dyDescent="0.25">
      <c r="B565" s="94"/>
      <c r="C565" s="94"/>
      <c r="D565" s="94"/>
      <c r="E565" s="94"/>
      <c r="F565" s="94"/>
      <c r="G565" s="95"/>
      <c r="H565" s="95"/>
    </row>
    <row r="566" spans="2:8" ht="99.95" customHeight="1" x14ac:dyDescent="0.25">
      <c r="B566" s="94"/>
      <c r="C566" s="94"/>
      <c r="D566" s="94"/>
      <c r="E566" s="94"/>
      <c r="F566" s="94"/>
      <c r="G566" s="95"/>
      <c r="H566" s="95"/>
    </row>
    <row r="567" spans="2:8" ht="99.95" customHeight="1" x14ac:dyDescent="0.25">
      <c r="B567" s="94"/>
      <c r="C567" s="94"/>
      <c r="D567" s="94"/>
      <c r="E567" s="94"/>
      <c r="F567" s="94"/>
      <c r="G567" s="95"/>
      <c r="H567" s="95"/>
    </row>
    <row r="568" spans="2:8" ht="99.95" customHeight="1" x14ac:dyDescent="0.25">
      <c r="B568" s="94"/>
      <c r="C568" s="94"/>
      <c r="D568" s="94"/>
      <c r="E568" s="94"/>
      <c r="F568" s="94"/>
      <c r="G568" s="95"/>
      <c r="H568" s="95"/>
    </row>
    <row r="569" spans="2:8" ht="99.95" customHeight="1" x14ac:dyDescent="0.25">
      <c r="B569" s="94"/>
      <c r="C569" s="94"/>
      <c r="D569" s="94"/>
      <c r="E569" s="94"/>
      <c r="F569" s="94"/>
      <c r="G569" s="95"/>
      <c r="H569" s="95"/>
    </row>
    <row r="570" spans="2:8" ht="99.95" customHeight="1" x14ac:dyDescent="0.25">
      <c r="B570" s="94"/>
      <c r="C570" s="94"/>
      <c r="D570" s="94"/>
      <c r="E570" s="94"/>
      <c r="F570" s="94"/>
      <c r="G570" s="95"/>
      <c r="H570" s="95"/>
    </row>
    <row r="571" spans="2:8" ht="99.95" customHeight="1" x14ac:dyDescent="0.25">
      <c r="B571" s="94"/>
      <c r="C571" s="94"/>
      <c r="D571" s="94"/>
      <c r="E571" s="94"/>
      <c r="F571" s="94"/>
      <c r="G571" s="95"/>
      <c r="H571" s="95"/>
    </row>
    <row r="572" spans="2:8" ht="99.95" customHeight="1" x14ac:dyDescent="0.25">
      <c r="B572" s="94"/>
      <c r="C572" s="94"/>
      <c r="D572" s="94"/>
      <c r="E572" s="94"/>
      <c r="F572" s="94"/>
      <c r="G572" s="95"/>
      <c r="H572" s="95"/>
    </row>
    <row r="573" spans="2:8" ht="99.95" customHeight="1" x14ac:dyDescent="0.25">
      <c r="B573" s="94"/>
      <c r="C573" s="94"/>
      <c r="D573" s="94"/>
      <c r="E573" s="94"/>
      <c r="F573" s="94"/>
      <c r="G573" s="95"/>
      <c r="H573" s="95"/>
    </row>
    <row r="574" spans="2:8" ht="99.95" customHeight="1" x14ac:dyDescent="0.25">
      <c r="B574" s="94"/>
      <c r="C574" s="94"/>
      <c r="D574" s="94"/>
      <c r="E574" s="94"/>
      <c r="F574" s="94"/>
      <c r="G574" s="95"/>
      <c r="H574" s="95"/>
    </row>
    <row r="575" spans="2:8" ht="99.95" customHeight="1" x14ac:dyDescent="0.25">
      <c r="B575" s="94"/>
      <c r="C575" s="94"/>
      <c r="D575" s="94"/>
      <c r="E575" s="94"/>
      <c r="F575" s="94"/>
      <c r="G575" s="95"/>
      <c r="H575" s="95"/>
    </row>
    <row r="576" spans="2:8" ht="99.95" customHeight="1" x14ac:dyDescent="0.25">
      <c r="B576" s="94"/>
      <c r="C576" s="94"/>
      <c r="D576" s="94"/>
      <c r="E576" s="94"/>
      <c r="F576" s="94"/>
      <c r="G576" s="95"/>
      <c r="H576" s="95"/>
    </row>
    <row r="577" spans="2:8" ht="99.95" customHeight="1" x14ac:dyDescent="0.25">
      <c r="B577" s="94"/>
      <c r="C577" s="94"/>
      <c r="D577" s="94"/>
      <c r="E577" s="94"/>
      <c r="F577" s="94"/>
      <c r="G577" s="95"/>
      <c r="H577" s="95"/>
    </row>
    <row r="578" spans="2:8" ht="99.95" customHeight="1" x14ac:dyDescent="0.25">
      <c r="B578" s="94"/>
      <c r="C578" s="94"/>
      <c r="D578" s="94"/>
      <c r="E578" s="94"/>
      <c r="F578" s="94"/>
      <c r="G578" s="95"/>
      <c r="H578" s="95"/>
    </row>
    <row r="579" spans="2:8" ht="99.95" customHeight="1" x14ac:dyDescent="0.25">
      <c r="B579" s="94"/>
      <c r="C579" s="94"/>
      <c r="D579" s="94"/>
      <c r="E579" s="94"/>
      <c r="F579" s="94"/>
      <c r="G579" s="95"/>
      <c r="H579" s="95"/>
    </row>
    <row r="580" spans="2:8" ht="99.95" customHeight="1" x14ac:dyDescent="0.25">
      <c r="B580" s="94"/>
      <c r="C580" s="94"/>
      <c r="D580" s="94"/>
      <c r="E580" s="94"/>
      <c r="F580" s="94"/>
      <c r="G580" s="95"/>
      <c r="H580" s="95"/>
    </row>
    <row r="581" spans="2:8" ht="99.95" customHeight="1" x14ac:dyDescent="0.25">
      <c r="B581" s="94"/>
      <c r="C581" s="94"/>
      <c r="D581" s="94"/>
      <c r="E581" s="94"/>
      <c r="F581" s="94"/>
      <c r="G581" s="95"/>
      <c r="H581" s="95"/>
    </row>
    <row r="582" spans="2:8" ht="99.95" customHeight="1" x14ac:dyDescent="0.25">
      <c r="B582" s="94"/>
      <c r="C582" s="94"/>
      <c r="D582" s="94"/>
      <c r="E582" s="94"/>
      <c r="F582" s="94"/>
      <c r="G582" s="95"/>
      <c r="H582" s="95"/>
    </row>
    <row r="583" spans="2:8" ht="99.95" customHeight="1" x14ac:dyDescent="0.25">
      <c r="B583" s="94"/>
      <c r="C583" s="94"/>
      <c r="D583" s="94"/>
      <c r="E583" s="94"/>
      <c r="F583" s="94"/>
      <c r="G583" s="95"/>
      <c r="H583" s="95"/>
    </row>
    <row r="584" spans="2:8" ht="99.95" customHeight="1" x14ac:dyDescent="0.25">
      <c r="B584" s="94"/>
      <c r="C584" s="94"/>
      <c r="D584" s="94"/>
      <c r="E584" s="94"/>
      <c r="F584" s="94"/>
      <c r="G584" s="95"/>
      <c r="H584" s="95"/>
    </row>
    <row r="585" spans="2:8" ht="99.95" customHeight="1" x14ac:dyDescent="0.25">
      <c r="B585" s="94"/>
      <c r="C585" s="94"/>
      <c r="D585" s="94"/>
      <c r="E585" s="94"/>
      <c r="F585" s="94"/>
      <c r="G585" s="95"/>
      <c r="H585" s="95"/>
    </row>
    <row r="586" spans="2:8" ht="99.95" customHeight="1" x14ac:dyDescent="0.25">
      <c r="B586" s="94"/>
      <c r="C586" s="94"/>
      <c r="D586" s="94"/>
      <c r="E586" s="94"/>
      <c r="F586" s="94"/>
      <c r="G586" s="95"/>
      <c r="H586" s="95"/>
    </row>
    <row r="587" spans="2:8" ht="99.95" customHeight="1" x14ac:dyDescent="0.25">
      <c r="B587" s="94"/>
      <c r="C587" s="94"/>
      <c r="D587" s="94"/>
      <c r="E587" s="94"/>
      <c r="F587" s="94"/>
      <c r="G587" s="95"/>
      <c r="H587" s="95"/>
    </row>
    <row r="588" spans="2:8" ht="99.95" customHeight="1" x14ac:dyDescent="0.25">
      <c r="B588" s="94"/>
      <c r="C588" s="94"/>
      <c r="D588" s="94"/>
      <c r="E588" s="94"/>
      <c r="F588" s="94"/>
      <c r="G588" s="95"/>
      <c r="H588" s="95"/>
    </row>
    <row r="589" spans="2:8" ht="99.95" customHeight="1" x14ac:dyDescent="0.25">
      <c r="B589" s="94"/>
      <c r="C589" s="94"/>
      <c r="D589" s="94"/>
      <c r="E589" s="94"/>
      <c r="F589" s="94"/>
      <c r="G589" s="95"/>
      <c r="H589" s="95"/>
    </row>
    <row r="590" spans="2:8" ht="99.95" customHeight="1" x14ac:dyDescent="0.25">
      <c r="B590" s="94"/>
      <c r="C590" s="94"/>
      <c r="D590" s="94"/>
      <c r="E590" s="94"/>
      <c r="F590" s="94"/>
      <c r="G590" s="95"/>
      <c r="H590" s="95"/>
    </row>
    <row r="591" spans="2:8" ht="99.95" customHeight="1" x14ac:dyDescent="0.25">
      <c r="B591" s="94"/>
      <c r="C591" s="94"/>
      <c r="D591" s="94"/>
      <c r="E591" s="94"/>
      <c r="F591" s="94"/>
      <c r="G591" s="95"/>
      <c r="H591" s="95"/>
    </row>
    <row r="592" spans="2:8" ht="99.95" customHeight="1" x14ac:dyDescent="0.25">
      <c r="B592" s="94"/>
      <c r="C592" s="94"/>
      <c r="D592" s="94"/>
      <c r="E592" s="94"/>
      <c r="F592" s="94"/>
      <c r="G592" s="95"/>
      <c r="H592" s="95"/>
    </row>
    <row r="593" spans="2:8" ht="99.95" customHeight="1" x14ac:dyDescent="0.25">
      <c r="B593" s="94"/>
      <c r="C593" s="94"/>
      <c r="D593" s="94"/>
      <c r="E593" s="94"/>
      <c r="F593" s="94"/>
      <c r="G593" s="95"/>
      <c r="H593" s="95"/>
    </row>
    <row r="594" spans="2:8" ht="99.95" customHeight="1" x14ac:dyDescent="0.25">
      <c r="B594" s="94"/>
      <c r="C594" s="94"/>
      <c r="D594" s="94"/>
      <c r="E594" s="94"/>
      <c r="F594" s="94"/>
      <c r="G594" s="95"/>
      <c r="H594" s="95"/>
    </row>
    <row r="595" spans="2:8" ht="99.95" customHeight="1" x14ac:dyDescent="0.25">
      <c r="B595" s="94"/>
      <c r="C595" s="94"/>
      <c r="D595" s="94"/>
      <c r="E595" s="94"/>
      <c r="F595" s="94"/>
      <c r="G595" s="95"/>
      <c r="H595" s="95"/>
    </row>
    <row r="596" spans="2:8" ht="99.95" customHeight="1" x14ac:dyDescent="0.25">
      <c r="B596" s="94"/>
      <c r="C596" s="94"/>
      <c r="D596" s="94"/>
      <c r="E596" s="94"/>
      <c r="F596" s="94"/>
      <c r="G596" s="95"/>
      <c r="H596" s="95"/>
    </row>
    <row r="597" spans="2:8" ht="99.95" customHeight="1" x14ac:dyDescent="0.25">
      <c r="B597" s="94"/>
      <c r="C597" s="94"/>
      <c r="D597" s="94"/>
      <c r="E597" s="94"/>
      <c r="F597" s="94"/>
      <c r="G597" s="95"/>
      <c r="H597" s="95"/>
    </row>
    <row r="598" spans="2:8" ht="99.95" customHeight="1" x14ac:dyDescent="0.25">
      <c r="B598" s="94"/>
      <c r="C598" s="94"/>
      <c r="D598" s="94"/>
      <c r="E598" s="94"/>
      <c r="F598" s="94"/>
      <c r="G598" s="95"/>
      <c r="H598" s="95"/>
    </row>
    <row r="599" spans="2:8" ht="99.95" customHeight="1" x14ac:dyDescent="0.25">
      <c r="B599" s="94"/>
      <c r="C599" s="94"/>
      <c r="D599" s="94"/>
      <c r="E599" s="94"/>
      <c r="F599" s="94"/>
      <c r="G599" s="95"/>
      <c r="H599" s="95"/>
    </row>
    <row r="600" spans="2:8" ht="99.95" customHeight="1" x14ac:dyDescent="0.25">
      <c r="B600" s="94"/>
      <c r="C600" s="94"/>
      <c r="D600" s="94"/>
      <c r="E600" s="94"/>
      <c r="F600" s="94"/>
      <c r="G600" s="95"/>
      <c r="H600" s="95"/>
    </row>
    <row r="601" spans="2:8" ht="99.95" customHeight="1" x14ac:dyDescent="0.25">
      <c r="B601" s="94"/>
      <c r="C601" s="94"/>
      <c r="D601" s="94"/>
      <c r="E601" s="94"/>
      <c r="F601" s="94"/>
      <c r="G601" s="95"/>
      <c r="H601" s="95"/>
    </row>
    <row r="602" spans="2:8" ht="99.95" customHeight="1" x14ac:dyDescent="0.25">
      <c r="B602" s="94"/>
      <c r="C602" s="94"/>
      <c r="D602" s="94"/>
      <c r="E602" s="94"/>
      <c r="F602" s="94"/>
      <c r="G602" s="95"/>
      <c r="H602" s="95"/>
    </row>
    <row r="603" spans="2:8" ht="99.95" customHeight="1" x14ac:dyDescent="0.25">
      <c r="B603" s="94"/>
      <c r="C603" s="94"/>
      <c r="D603" s="94"/>
      <c r="E603" s="94"/>
      <c r="F603" s="94"/>
      <c r="G603" s="95"/>
      <c r="H603" s="95"/>
    </row>
    <row r="604" spans="2:8" ht="99.95" customHeight="1" x14ac:dyDescent="0.25">
      <c r="B604" s="94"/>
      <c r="C604" s="94"/>
      <c r="D604" s="94"/>
      <c r="E604" s="94"/>
      <c r="F604" s="94"/>
      <c r="G604" s="95"/>
      <c r="H604" s="95"/>
    </row>
    <row r="605" spans="2:8" ht="99.95" customHeight="1" x14ac:dyDescent="0.25">
      <c r="B605" s="94"/>
      <c r="C605" s="94"/>
      <c r="D605" s="94"/>
      <c r="E605" s="94"/>
      <c r="F605" s="94"/>
      <c r="G605" s="95"/>
      <c r="H605" s="95"/>
    </row>
    <row r="606" spans="2:8" ht="99.95" customHeight="1" x14ac:dyDescent="0.25">
      <c r="B606" s="94"/>
      <c r="C606" s="94"/>
      <c r="D606" s="94"/>
      <c r="E606" s="94"/>
      <c r="F606" s="94"/>
      <c r="G606" s="95"/>
      <c r="H606" s="95"/>
    </row>
    <row r="607" spans="2:8" ht="99.95" customHeight="1" x14ac:dyDescent="0.25">
      <c r="B607" s="94"/>
      <c r="C607" s="94"/>
      <c r="D607" s="94"/>
      <c r="E607" s="94"/>
      <c r="F607" s="94"/>
      <c r="G607" s="95"/>
      <c r="H607" s="95"/>
    </row>
    <row r="608" spans="2:8" ht="99.95" customHeight="1" x14ac:dyDescent="0.25">
      <c r="B608" s="94"/>
      <c r="C608" s="94"/>
      <c r="D608" s="94"/>
      <c r="E608" s="94"/>
      <c r="F608" s="94"/>
      <c r="G608" s="95"/>
      <c r="H608" s="95"/>
    </row>
    <row r="609" spans="2:8" ht="99.95" customHeight="1" x14ac:dyDescent="0.25">
      <c r="B609" s="94"/>
      <c r="C609" s="94"/>
      <c r="D609" s="94"/>
      <c r="E609" s="94"/>
      <c r="F609" s="94"/>
      <c r="G609" s="95"/>
      <c r="H609" s="95"/>
    </row>
    <row r="610" spans="2:8" ht="99.95" customHeight="1" x14ac:dyDescent="0.25">
      <c r="B610" s="94"/>
      <c r="C610" s="94"/>
      <c r="D610" s="94"/>
      <c r="E610" s="94"/>
      <c r="F610" s="94"/>
      <c r="G610" s="95"/>
      <c r="H610" s="95"/>
    </row>
    <row r="611" spans="2:8" ht="99.95" customHeight="1" x14ac:dyDescent="0.25">
      <c r="B611" s="94"/>
      <c r="C611" s="94"/>
      <c r="D611" s="94"/>
      <c r="E611" s="94"/>
      <c r="F611" s="94"/>
      <c r="G611" s="95"/>
      <c r="H611" s="95"/>
    </row>
    <row r="612" spans="2:8" ht="99.95" customHeight="1" x14ac:dyDescent="0.25">
      <c r="B612" s="94"/>
      <c r="C612" s="94"/>
      <c r="D612" s="94"/>
      <c r="E612" s="94"/>
      <c r="F612" s="94"/>
      <c r="G612" s="95"/>
      <c r="H612" s="95"/>
    </row>
    <row r="613" spans="2:8" ht="99.95" customHeight="1" x14ac:dyDescent="0.25">
      <c r="B613" s="94"/>
      <c r="C613" s="94"/>
      <c r="D613" s="94"/>
      <c r="E613" s="94"/>
      <c r="F613" s="94"/>
      <c r="G613" s="95"/>
      <c r="H613" s="95"/>
    </row>
    <row r="614" spans="2:8" ht="99.95" customHeight="1" x14ac:dyDescent="0.25">
      <c r="B614" s="94"/>
      <c r="C614" s="94"/>
      <c r="D614" s="94"/>
      <c r="E614" s="94"/>
      <c r="F614" s="94"/>
      <c r="G614" s="95"/>
      <c r="H614" s="95"/>
    </row>
    <row r="615" spans="2:8" ht="99.95" customHeight="1" x14ac:dyDescent="0.25">
      <c r="B615" s="94"/>
      <c r="C615" s="94"/>
      <c r="D615" s="94"/>
      <c r="E615" s="94"/>
      <c r="F615" s="94"/>
      <c r="G615" s="95"/>
      <c r="H615" s="95"/>
    </row>
    <row r="616" spans="2:8" ht="99.95" customHeight="1" x14ac:dyDescent="0.25">
      <c r="B616" s="94"/>
      <c r="C616" s="94"/>
      <c r="D616" s="94"/>
      <c r="E616" s="94"/>
      <c r="F616" s="94"/>
      <c r="G616" s="95"/>
      <c r="H616" s="95"/>
    </row>
    <row r="617" spans="2:8" ht="99.95" customHeight="1" x14ac:dyDescent="0.25">
      <c r="B617" s="94"/>
      <c r="C617" s="94"/>
      <c r="D617" s="94"/>
      <c r="E617" s="94"/>
      <c r="F617" s="94"/>
      <c r="G617" s="95"/>
      <c r="H617" s="95"/>
    </row>
    <row r="618" spans="2:8" ht="99.95" customHeight="1" x14ac:dyDescent="0.25">
      <c r="B618" s="94"/>
      <c r="C618" s="94"/>
      <c r="D618" s="94"/>
      <c r="E618" s="94"/>
      <c r="F618" s="94"/>
      <c r="G618" s="95"/>
      <c r="H618" s="95"/>
    </row>
    <row r="619" spans="2:8" ht="99.95" customHeight="1" x14ac:dyDescent="0.25">
      <c r="B619" s="94"/>
      <c r="C619" s="94"/>
      <c r="D619" s="94"/>
      <c r="E619" s="94"/>
      <c r="F619" s="94"/>
      <c r="G619" s="95"/>
      <c r="H619" s="95"/>
    </row>
    <row r="620" spans="2:8" ht="99.95" customHeight="1" x14ac:dyDescent="0.25">
      <c r="B620" s="94"/>
      <c r="C620" s="94"/>
      <c r="D620" s="94"/>
      <c r="E620" s="94"/>
      <c r="F620" s="94"/>
      <c r="G620" s="95"/>
      <c r="H620" s="95"/>
    </row>
    <row r="621" spans="2:8" ht="99.95" customHeight="1" x14ac:dyDescent="0.25">
      <c r="B621" s="94"/>
      <c r="C621" s="94"/>
      <c r="D621" s="94"/>
      <c r="E621" s="94"/>
      <c r="F621" s="94"/>
      <c r="G621" s="95"/>
      <c r="H621" s="95"/>
    </row>
    <row r="622" spans="2:8" ht="99.95" customHeight="1" x14ac:dyDescent="0.25">
      <c r="B622" s="94"/>
      <c r="C622" s="94"/>
      <c r="D622" s="94"/>
      <c r="E622" s="94"/>
      <c r="F622" s="94"/>
      <c r="G622" s="95"/>
      <c r="H622" s="95"/>
    </row>
    <row r="623" spans="2:8" ht="99.95" customHeight="1" x14ac:dyDescent="0.25">
      <c r="B623" s="94"/>
      <c r="C623" s="94"/>
      <c r="D623" s="94"/>
      <c r="E623" s="94"/>
      <c r="F623" s="94"/>
      <c r="G623" s="95"/>
      <c r="H623" s="95"/>
    </row>
    <row r="624" spans="2:8" ht="99.95" customHeight="1" x14ac:dyDescent="0.25">
      <c r="B624" s="94"/>
      <c r="C624" s="94"/>
      <c r="D624" s="94"/>
      <c r="E624" s="94"/>
      <c r="F624" s="94"/>
      <c r="G624" s="95"/>
      <c r="H624" s="95"/>
    </row>
    <row r="625" spans="2:8" ht="99.95" customHeight="1" x14ac:dyDescent="0.25">
      <c r="B625" s="94"/>
      <c r="C625" s="94"/>
      <c r="D625" s="94"/>
      <c r="E625" s="94"/>
      <c r="F625" s="94"/>
      <c r="G625" s="95"/>
      <c r="H625" s="95"/>
    </row>
    <row r="626" spans="2:8" ht="99.95" customHeight="1" x14ac:dyDescent="0.25">
      <c r="B626" s="94"/>
      <c r="C626" s="94"/>
      <c r="D626" s="94"/>
      <c r="E626" s="94"/>
      <c r="F626" s="94"/>
      <c r="G626" s="95"/>
      <c r="H626" s="95"/>
    </row>
  </sheetData>
  <mergeCells count="4">
    <mergeCell ref="A76:H76"/>
    <mergeCell ref="B1:H1"/>
    <mergeCell ref="B2:H2"/>
    <mergeCell ref="D65:F65"/>
  </mergeCells>
  <phoneticPr fontId="0" type="noConversion"/>
  <printOptions horizontalCentered="1" gridLinesSet="0"/>
  <pageMargins left="0.5" right="0.5" top="0.5" bottom="0" header="0" footer="0"/>
  <pageSetup scale="54" orientation="portrait" horizontalDpi="1200" verticalDpi="1200" r:id="rId1"/>
  <headerFooter alignWithMargins="0"/>
  <ignoredErrors>
    <ignoredError sqref="D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52"/>
  <sheetViews>
    <sheetView view="pageLayout" zoomScale="80" zoomScaleNormal="70" zoomScalePageLayoutView="80" workbookViewId="0">
      <selection activeCell="C18" sqref="C18"/>
    </sheetView>
  </sheetViews>
  <sheetFormatPr defaultColWidth="8.88671875" defaultRowHeight="15" x14ac:dyDescent="0.2"/>
  <cols>
    <col min="1" max="1" width="35.6640625" style="589" customWidth="1"/>
    <col min="2" max="2" width="18.109375" style="589" customWidth="1"/>
    <col min="3" max="4" width="13.6640625" style="589" customWidth="1"/>
    <col min="5" max="11" width="11.6640625" style="589" customWidth="1"/>
    <col min="12" max="12" width="14.33203125" style="589" customWidth="1"/>
    <col min="13" max="13" width="12.6640625" style="589" customWidth="1"/>
    <col min="14" max="14" width="14.109375" style="589" customWidth="1"/>
    <col min="15" max="15" width="12.6640625" style="589" customWidth="1"/>
    <col min="16" max="16" width="13" style="589" customWidth="1"/>
    <col min="17" max="17" width="12.6640625" style="589" customWidth="1"/>
    <col min="18" max="256" width="8.88671875" style="589"/>
    <col min="257" max="257" width="35.6640625" style="589" customWidth="1"/>
    <col min="258" max="258" width="18.109375" style="589" customWidth="1"/>
    <col min="259" max="260" width="13.6640625" style="589" customWidth="1"/>
    <col min="261" max="267" width="11.6640625" style="589" customWidth="1"/>
    <col min="268" max="268" width="14.33203125" style="589" customWidth="1"/>
    <col min="269" max="269" width="12.6640625" style="589" customWidth="1"/>
    <col min="270" max="270" width="14.109375" style="589" customWidth="1"/>
    <col min="271" max="271" width="12.6640625" style="589" customWidth="1"/>
    <col min="272" max="272" width="13" style="589" customWidth="1"/>
    <col min="273" max="273" width="12.6640625" style="589" customWidth="1"/>
    <col min="274" max="512" width="8.88671875" style="589"/>
    <col min="513" max="513" width="35.6640625" style="589" customWidth="1"/>
    <col min="514" max="514" width="18.109375" style="589" customWidth="1"/>
    <col min="515" max="516" width="13.6640625" style="589" customWidth="1"/>
    <col min="517" max="523" width="11.6640625" style="589" customWidth="1"/>
    <col min="524" max="524" width="14.33203125" style="589" customWidth="1"/>
    <col min="525" max="525" width="12.6640625" style="589" customWidth="1"/>
    <col min="526" max="526" width="14.109375" style="589" customWidth="1"/>
    <col min="527" max="527" width="12.6640625" style="589" customWidth="1"/>
    <col min="528" max="528" width="13" style="589" customWidth="1"/>
    <col min="529" max="529" width="12.6640625" style="589" customWidth="1"/>
    <col min="530" max="768" width="8.88671875" style="589"/>
    <col min="769" max="769" width="35.6640625" style="589" customWidth="1"/>
    <col min="770" max="770" width="18.109375" style="589" customWidth="1"/>
    <col min="771" max="772" width="13.6640625" style="589" customWidth="1"/>
    <col min="773" max="779" width="11.6640625" style="589" customWidth="1"/>
    <col min="780" max="780" width="14.33203125" style="589" customWidth="1"/>
    <col min="781" max="781" width="12.6640625" style="589" customWidth="1"/>
    <col min="782" max="782" width="14.109375" style="589" customWidth="1"/>
    <col min="783" max="783" width="12.6640625" style="589" customWidth="1"/>
    <col min="784" max="784" width="13" style="589" customWidth="1"/>
    <col min="785" max="785" width="12.6640625" style="589" customWidth="1"/>
    <col min="786" max="1024" width="8.88671875" style="589"/>
    <col min="1025" max="1025" width="35.6640625" style="589" customWidth="1"/>
    <col min="1026" max="1026" width="18.109375" style="589" customWidth="1"/>
    <col min="1027" max="1028" width="13.6640625" style="589" customWidth="1"/>
    <col min="1029" max="1035" width="11.6640625" style="589" customWidth="1"/>
    <col min="1036" max="1036" width="14.33203125" style="589" customWidth="1"/>
    <col min="1037" max="1037" width="12.6640625" style="589" customWidth="1"/>
    <col min="1038" max="1038" width="14.109375" style="589" customWidth="1"/>
    <col min="1039" max="1039" width="12.6640625" style="589" customWidth="1"/>
    <col min="1040" max="1040" width="13" style="589" customWidth="1"/>
    <col min="1041" max="1041" width="12.6640625" style="589" customWidth="1"/>
    <col min="1042" max="1280" width="8.88671875" style="589"/>
    <col min="1281" max="1281" width="35.6640625" style="589" customWidth="1"/>
    <col min="1282" max="1282" width="18.109375" style="589" customWidth="1"/>
    <col min="1283" max="1284" width="13.6640625" style="589" customWidth="1"/>
    <col min="1285" max="1291" width="11.6640625" style="589" customWidth="1"/>
    <col min="1292" max="1292" width="14.33203125" style="589" customWidth="1"/>
    <col min="1293" max="1293" width="12.6640625" style="589" customWidth="1"/>
    <col min="1294" max="1294" width="14.109375" style="589" customWidth="1"/>
    <col min="1295" max="1295" width="12.6640625" style="589" customWidth="1"/>
    <col min="1296" max="1296" width="13" style="589" customWidth="1"/>
    <col min="1297" max="1297" width="12.6640625" style="589" customWidth="1"/>
    <col min="1298" max="1536" width="8.88671875" style="589"/>
    <col min="1537" max="1537" width="35.6640625" style="589" customWidth="1"/>
    <col min="1538" max="1538" width="18.109375" style="589" customWidth="1"/>
    <col min="1539" max="1540" width="13.6640625" style="589" customWidth="1"/>
    <col min="1541" max="1547" width="11.6640625" style="589" customWidth="1"/>
    <col min="1548" max="1548" width="14.33203125" style="589" customWidth="1"/>
    <col min="1549" max="1549" width="12.6640625" style="589" customWidth="1"/>
    <col min="1550" max="1550" width="14.109375" style="589" customWidth="1"/>
    <col min="1551" max="1551" width="12.6640625" style="589" customWidth="1"/>
    <col min="1552" max="1552" width="13" style="589" customWidth="1"/>
    <col min="1553" max="1553" width="12.6640625" style="589" customWidth="1"/>
    <col min="1554" max="1792" width="8.88671875" style="589"/>
    <col min="1793" max="1793" width="35.6640625" style="589" customWidth="1"/>
    <col min="1794" max="1794" width="18.109375" style="589" customWidth="1"/>
    <col min="1795" max="1796" width="13.6640625" style="589" customWidth="1"/>
    <col min="1797" max="1803" width="11.6640625" style="589" customWidth="1"/>
    <col min="1804" max="1804" width="14.33203125" style="589" customWidth="1"/>
    <col min="1805" max="1805" width="12.6640625" style="589" customWidth="1"/>
    <col min="1806" max="1806" width="14.109375" style="589" customWidth="1"/>
    <col min="1807" max="1807" width="12.6640625" style="589" customWidth="1"/>
    <col min="1808" max="1808" width="13" style="589" customWidth="1"/>
    <col min="1809" max="1809" width="12.6640625" style="589" customWidth="1"/>
    <col min="1810" max="2048" width="8.88671875" style="589"/>
    <col min="2049" max="2049" width="35.6640625" style="589" customWidth="1"/>
    <col min="2050" max="2050" width="18.109375" style="589" customWidth="1"/>
    <col min="2051" max="2052" width="13.6640625" style="589" customWidth="1"/>
    <col min="2053" max="2059" width="11.6640625" style="589" customWidth="1"/>
    <col min="2060" max="2060" width="14.33203125" style="589" customWidth="1"/>
    <col min="2061" max="2061" width="12.6640625" style="589" customWidth="1"/>
    <col min="2062" max="2062" width="14.109375" style="589" customWidth="1"/>
    <col min="2063" max="2063" width="12.6640625" style="589" customWidth="1"/>
    <col min="2064" max="2064" width="13" style="589" customWidth="1"/>
    <col min="2065" max="2065" width="12.6640625" style="589" customWidth="1"/>
    <col min="2066" max="2304" width="8.88671875" style="589"/>
    <col min="2305" max="2305" width="35.6640625" style="589" customWidth="1"/>
    <col min="2306" max="2306" width="18.109375" style="589" customWidth="1"/>
    <col min="2307" max="2308" width="13.6640625" style="589" customWidth="1"/>
    <col min="2309" max="2315" width="11.6640625" style="589" customWidth="1"/>
    <col min="2316" max="2316" width="14.33203125" style="589" customWidth="1"/>
    <col min="2317" max="2317" width="12.6640625" style="589" customWidth="1"/>
    <col min="2318" max="2318" width="14.109375" style="589" customWidth="1"/>
    <col min="2319" max="2319" width="12.6640625" style="589" customWidth="1"/>
    <col min="2320" max="2320" width="13" style="589" customWidth="1"/>
    <col min="2321" max="2321" width="12.6640625" style="589" customWidth="1"/>
    <col min="2322" max="2560" width="8.88671875" style="589"/>
    <col min="2561" max="2561" width="35.6640625" style="589" customWidth="1"/>
    <col min="2562" max="2562" width="18.109375" style="589" customWidth="1"/>
    <col min="2563" max="2564" width="13.6640625" style="589" customWidth="1"/>
    <col min="2565" max="2571" width="11.6640625" style="589" customWidth="1"/>
    <col min="2572" max="2572" width="14.33203125" style="589" customWidth="1"/>
    <col min="2573" max="2573" width="12.6640625" style="589" customWidth="1"/>
    <col min="2574" max="2574" width="14.109375" style="589" customWidth="1"/>
    <col min="2575" max="2575" width="12.6640625" style="589" customWidth="1"/>
    <col min="2576" max="2576" width="13" style="589" customWidth="1"/>
    <col min="2577" max="2577" width="12.6640625" style="589" customWidth="1"/>
    <col min="2578" max="2816" width="8.88671875" style="589"/>
    <col min="2817" max="2817" width="35.6640625" style="589" customWidth="1"/>
    <col min="2818" max="2818" width="18.109375" style="589" customWidth="1"/>
    <col min="2819" max="2820" width="13.6640625" style="589" customWidth="1"/>
    <col min="2821" max="2827" width="11.6640625" style="589" customWidth="1"/>
    <col min="2828" max="2828" width="14.33203125" style="589" customWidth="1"/>
    <col min="2829" max="2829" width="12.6640625" style="589" customWidth="1"/>
    <col min="2830" max="2830" width="14.109375" style="589" customWidth="1"/>
    <col min="2831" max="2831" width="12.6640625" style="589" customWidth="1"/>
    <col min="2832" max="2832" width="13" style="589" customWidth="1"/>
    <col min="2833" max="2833" width="12.6640625" style="589" customWidth="1"/>
    <col min="2834" max="3072" width="8.88671875" style="589"/>
    <col min="3073" max="3073" width="35.6640625" style="589" customWidth="1"/>
    <col min="3074" max="3074" width="18.109375" style="589" customWidth="1"/>
    <col min="3075" max="3076" width="13.6640625" style="589" customWidth="1"/>
    <col min="3077" max="3083" width="11.6640625" style="589" customWidth="1"/>
    <col min="3084" max="3084" width="14.33203125" style="589" customWidth="1"/>
    <col min="3085" max="3085" width="12.6640625" style="589" customWidth="1"/>
    <col min="3086" max="3086" width="14.109375" style="589" customWidth="1"/>
    <col min="3087" max="3087" width="12.6640625" style="589" customWidth="1"/>
    <col min="3088" max="3088" width="13" style="589" customWidth="1"/>
    <col min="3089" max="3089" width="12.6640625" style="589" customWidth="1"/>
    <col min="3090" max="3328" width="8.88671875" style="589"/>
    <col min="3329" max="3329" width="35.6640625" style="589" customWidth="1"/>
    <col min="3330" max="3330" width="18.109375" style="589" customWidth="1"/>
    <col min="3331" max="3332" width="13.6640625" style="589" customWidth="1"/>
    <col min="3333" max="3339" width="11.6640625" style="589" customWidth="1"/>
    <col min="3340" max="3340" width="14.33203125" style="589" customWidth="1"/>
    <col min="3341" max="3341" width="12.6640625" style="589" customWidth="1"/>
    <col min="3342" max="3342" width="14.109375" style="589" customWidth="1"/>
    <col min="3343" max="3343" width="12.6640625" style="589" customWidth="1"/>
    <col min="3344" max="3344" width="13" style="589" customWidth="1"/>
    <col min="3345" max="3345" width="12.6640625" style="589" customWidth="1"/>
    <col min="3346" max="3584" width="8.88671875" style="589"/>
    <col min="3585" max="3585" width="35.6640625" style="589" customWidth="1"/>
    <col min="3586" max="3586" width="18.109375" style="589" customWidth="1"/>
    <col min="3587" max="3588" width="13.6640625" style="589" customWidth="1"/>
    <col min="3589" max="3595" width="11.6640625" style="589" customWidth="1"/>
    <col min="3596" max="3596" width="14.33203125" style="589" customWidth="1"/>
    <col min="3597" max="3597" width="12.6640625" style="589" customWidth="1"/>
    <col min="3598" max="3598" width="14.109375" style="589" customWidth="1"/>
    <col min="3599" max="3599" width="12.6640625" style="589" customWidth="1"/>
    <col min="3600" max="3600" width="13" style="589" customWidth="1"/>
    <col min="3601" max="3601" width="12.6640625" style="589" customWidth="1"/>
    <col min="3602" max="3840" width="8.88671875" style="589"/>
    <col min="3841" max="3841" width="35.6640625" style="589" customWidth="1"/>
    <col min="3842" max="3842" width="18.109375" style="589" customWidth="1"/>
    <col min="3843" max="3844" width="13.6640625" style="589" customWidth="1"/>
    <col min="3845" max="3851" width="11.6640625" style="589" customWidth="1"/>
    <col min="3852" max="3852" width="14.33203125" style="589" customWidth="1"/>
    <col min="3853" max="3853" width="12.6640625" style="589" customWidth="1"/>
    <col min="3854" max="3854" width="14.109375" style="589" customWidth="1"/>
    <col min="3855" max="3855" width="12.6640625" style="589" customWidth="1"/>
    <col min="3856" max="3856" width="13" style="589" customWidth="1"/>
    <col min="3857" max="3857" width="12.6640625" style="589" customWidth="1"/>
    <col min="3858" max="4096" width="8.88671875" style="589"/>
    <col min="4097" max="4097" width="35.6640625" style="589" customWidth="1"/>
    <col min="4098" max="4098" width="18.109375" style="589" customWidth="1"/>
    <col min="4099" max="4100" width="13.6640625" style="589" customWidth="1"/>
    <col min="4101" max="4107" width="11.6640625" style="589" customWidth="1"/>
    <col min="4108" max="4108" width="14.33203125" style="589" customWidth="1"/>
    <col min="4109" max="4109" width="12.6640625" style="589" customWidth="1"/>
    <col min="4110" max="4110" width="14.109375" style="589" customWidth="1"/>
    <col min="4111" max="4111" width="12.6640625" style="589" customWidth="1"/>
    <col min="4112" max="4112" width="13" style="589" customWidth="1"/>
    <col min="4113" max="4113" width="12.6640625" style="589" customWidth="1"/>
    <col min="4114" max="4352" width="8.88671875" style="589"/>
    <col min="4353" max="4353" width="35.6640625" style="589" customWidth="1"/>
    <col min="4354" max="4354" width="18.109375" style="589" customWidth="1"/>
    <col min="4355" max="4356" width="13.6640625" style="589" customWidth="1"/>
    <col min="4357" max="4363" width="11.6640625" style="589" customWidth="1"/>
    <col min="4364" max="4364" width="14.33203125" style="589" customWidth="1"/>
    <col min="4365" max="4365" width="12.6640625" style="589" customWidth="1"/>
    <col min="4366" max="4366" width="14.109375" style="589" customWidth="1"/>
    <col min="4367" max="4367" width="12.6640625" style="589" customWidth="1"/>
    <col min="4368" max="4368" width="13" style="589" customWidth="1"/>
    <col min="4369" max="4369" width="12.6640625" style="589" customWidth="1"/>
    <col min="4370" max="4608" width="8.88671875" style="589"/>
    <col min="4609" max="4609" width="35.6640625" style="589" customWidth="1"/>
    <col min="4610" max="4610" width="18.109375" style="589" customWidth="1"/>
    <col min="4611" max="4612" width="13.6640625" style="589" customWidth="1"/>
    <col min="4613" max="4619" width="11.6640625" style="589" customWidth="1"/>
    <col min="4620" max="4620" width="14.33203125" style="589" customWidth="1"/>
    <col min="4621" max="4621" width="12.6640625" style="589" customWidth="1"/>
    <col min="4622" max="4622" width="14.109375" style="589" customWidth="1"/>
    <col min="4623" max="4623" width="12.6640625" style="589" customWidth="1"/>
    <col min="4624" max="4624" width="13" style="589" customWidth="1"/>
    <col min="4625" max="4625" width="12.6640625" style="589" customWidth="1"/>
    <col min="4626" max="4864" width="8.88671875" style="589"/>
    <col min="4865" max="4865" width="35.6640625" style="589" customWidth="1"/>
    <col min="4866" max="4866" width="18.109375" style="589" customWidth="1"/>
    <col min="4867" max="4868" width="13.6640625" style="589" customWidth="1"/>
    <col min="4869" max="4875" width="11.6640625" style="589" customWidth="1"/>
    <col min="4876" max="4876" width="14.33203125" style="589" customWidth="1"/>
    <col min="4877" max="4877" width="12.6640625" style="589" customWidth="1"/>
    <col min="4878" max="4878" width="14.109375" style="589" customWidth="1"/>
    <col min="4879" max="4879" width="12.6640625" style="589" customWidth="1"/>
    <col min="4880" max="4880" width="13" style="589" customWidth="1"/>
    <col min="4881" max="4881" width="12.6640625" style="589" customWidth="1"/>
    <col min="4882" max="5120" width="8.88671875" style="589"/>
    <col min="5121" max="5121" width="35.6640625" style="589" customWidth="1"/>
    <col min="5122" max="5122" width="18.109375" style="589" customWidth="1"/>
    <col min="5123" max="5124" width="13.6640625" style="589" customWidth="1"/>
    <col min="5125" max="5131" width="11.6640625" style="589" customWidth="1"/>
    <col min="5132" max="5132" width="14.33203125" style="589" customWidth="1"/>
    <col min="5133" max="5133" width="12.6640625" style="589" customWidth="1"/>
    <col min="5134" max="5134" width="14.109375" style="589" customWidth="1"/>
    <col min="5135" max="5135" width="12.6640625" style="589" customWidth="1"/>
    <col min="5136" max="5136" width="13" style="589" customWidth="1"/>
    <col min="5137" max="5137" width="12.6640625" style="589" customWidth="1"/>
    <col min="5138" max="5376" width="8.88671875" style="589"/>
    <col min="5377" max="5377" width="35.6640625" style="589" customWidth="1"/>
    <col min="5378" max="5378" width="18.109375" style="589" customWidth="1"/>
    <col min="5379" max="5380" width="13.6640625" style="589" customWidth="1"/>
    <col min="5381" max="5387" width="11.6640625" style="589" customWidth="1"/>
    <col min="5388" max="5388" width="14.33203125" style="589" customWidth="1"/>
    <col min="5389" max="5389" width="12.6640625" style="589" customWidth="1"/>
    <col min="5390" max="5390" width="14.109375" style="589" customWidth="1"/>
    <col min="5391" max="5391" width="12.6640625" style="589" customWidth="1"/>
    <col min="5392" max="5392" width="13" style="589" customWidth="1"/>
    <col min="5393" max="5393" width="12.6640625" style="589" customWidth="1"/>
    <col min="5394" max="5632" width="8.88671875" style="589"/>
    <col min="5633" max="5633" width="35.6640625" style="589" customWidth="1"/>
    <col min="5634" max="5634" width="18.109375" style="589" customWidth="1"/>
    <col min="5635" max="5636" width="13.6640625" style="589" customWidth="1"/>
    <col min="5637" max="5643" width="11.6640625" style="589" customWidth="1"/>
    <col min="5644" max="5644" width="14.33203125" style="589" customWidth="1"/>
    <col min="5645" max="5645" width="12.6640625" style="589" customWidth="1"/>
    <col min="5646" max="5646" width="14.109375" style="589" customWidth="1"/>
    <col min="5647" max="5647" width="12.6640625" style="589" customWidth="1"/>
    <col min="5648" max="5648" width="13" style="589" customWidth="1"/>
    <col min="5649" max="5649" width="12.6640625" style="589" customWidth="1"/>
    <col min="5650" max="5888" width="8.88671875" style="589"/>
    <col min="5889" max="5889" width="35.6640625" style="589" customWidth="1"/>
    <col min="5890" max="5890" width="18.109375" style="589" customWidth="1"/>
    <col min="5891" max="5892" width="13.6640625" style="589" customWidth="1"/>
    <col min="5893" max="5899" width="11.6640625" style="589" customWidth="1"/>
    <col min="5900" max="5900" width="14.33203125" style="589" customWidth="1"/>
    <col min="5901" max="5901" width="12.6640625" style="589" customWidth="1"/>
    <col min="5902" max="5902" width="14.109375" style="589" customWidth="1"/>
    <col min="5903" max="5903" width="12.6640625" style="589" customWidth="1"/>
    <col min="5904" max="5904" width="13" style="589" customWidth="1"/>
    <col min="5905" max="5905" width="12.6640625" style="589" customWidth="1"/>
    <col min="5906" max="6144" width="8.88671875" style="589"/>
    <col min="6145" max="6145" width="35.6640625" style="589" customWidth="1"/>
    <col min="6146" max="6146" width="18.109375" style="589" customWidth="1"/>
    <col min="6147" max="6148" width="13.6640625" style="589" customWidth="1"/>
    <col min="6149" max="6155" width="11.6640625" style="589" customWidth="1"/>
    <col min="6156" max="6156" width="14.33203125" style="589" customWidth="1"/>
    <col min="6157" max="6157" width="12.6640625" style="589" customWidth="1"/>
    <col min="6158" max="6158" width="14.109375" style="589" customWidth="1"/>
    <col min="6159" max="6159" width="12.6640625" style="589" customWidth="1"/>
    <col min="6160" max="6160" width="13" style="589" customWidth="1"/>
    <col min="6161" max="6161" width="12.6640625" style="589" customWidth="1"/>
    <col min="6162" max="6400" width="8.88671875" style="589"/>
    <col min="6401" max="6401" width="35.6640625" style="589" customWidth="1"/>
    <col min="6402" max="6402" width="18.109375" style="589" customWidth="1"/>
    <col min="6403" max="6404" width="13.6640625" style="589" customWidth="1"/>
    <col min="6405" max="6411" width="11.6640625" style="589" customWidth="1"/>
    <col min="6412" max="6412" width="14.33203125" style="589" customWidth="1"/>
    <col min="6413" max="6413" width="12.6640625" style="589" customWidth="1"/>
    <col min="6414" max="6414" width="14.109375" style="589" customWidth="1"/>
    <col min="6415" max="6415" width="12.6640625" style="589" customWidth="1"/>
    <col min="6416" max="6416" width="13" style="589" customWidth="1"/>
    <col min="6417" max="6417" width="12.6640625" style="589" customWidth="1"/>
    <col min="6418" max="6656" width="8.88671875" style="589"/>
    <col min="6657" max="6657" width="35.6640625" style="589" customWidth="1"/>
    <col min="6658" max="6658" width="18.109375" style="589" customWidth="1"/>
    <col min="6659" max="6660" width="13.6640625" style="589" customWidth="1"/>
    <col min="6661" max="6667" width="11.6640625" style="589" customWidth="1"/>
    <col min="6668" max="6668" width="14.33203125" style="589" customWidth="1"/>
    <col min="6669" max="6669" width="12.6640625" style="589" customWidth="1"/>
    <col min="6670" max="6670" width="14.109375" style="589" customWidth="1"/>
    <col min="6671" max="6671" width="12.6640625" style="589" customWidth="1"/>
    <col min="6672" max="6672" width="13" style="589" customWidth="1"/>
    <col min="6673" max="6673" width="12.6640625" style="589" customWidth="1"/>
    <col min="6674" max="6912" width="8.88671875" style="589"/>
    <col min="6913" max="6913" width="35.6640625" style="589" customWidth="1"/>
    <col min="6914" max="6914" width="18.109375" style="589" customWidth="1"/>
    <col min="6915" max="6916" width="13.6640625" style="589" customWidth="1"/>
    <col min="6917" max="6923" width="11.6640625" style="589" customWidth="1"/>
    <col min="6924" max="6924" width="14.33203125" style="589" customWidth="1"/>
    <col min="6925" max="6925" width="12.6640625" style="589" customWidth="1"/>
    <col min="6926" max="6926" width="14.109375" style="589" customWidth="1"/>
    <col min="6927" max="6927" width="12.6640625" style="589" customWidth="1"/>
    <col min="6928" max="6928" width="13" style="589" customWidth="1"/>
    <col min="6929" max="6929" width="12.6640625" style="589" customWidth="1"/>
    <col min="6930" max="7168" width="8.88671875" style="589"/>
    <col min="7169" max="7169" width="35.6640625" style="589" customWidth="1"/>
    <col min="7170" max="7170" width="18.109375" style="589" customWidth="1"/>
    <col min="7171" max="7172" width="13.6640625" style="589" customWidth="1"/>
    <col min="7173" max="7179" width="11.6640625" style="589" customWidth="1"/>
    <col min="7180" max="7180" width="14.33203125" style="589" customWidth="1"/>
    <col min="7181" max="7181" width="12.6640625" style="589" customWidth="1"/>
    <col min="7182" max="7182" width="14.109375" style="589" customWidth="1"/>
    <col min="7183" max="7183" width="12.6640625" style="589" customWidth="1"/>
    <col min="7184" max="7184" width="13" style="589" customWidth="1"/>
    <col min="7185" max="7185" width="12.6640625" style="589" customWidth="1"/>
    <col min="7186" max="7424" width="8.88671875" style="589"/>
    <col min="7425" max="7425" width="35.6640625" style="589" customWidth="1"/>
    <col min="7426" max="7426" width="18.109375" style="589" customWidth="1"/>
    <col min="7427" max="7428" width="13.6640625" style="589" customWidth="1"/>
    <col min="7429" max="7435" width="11.6640625" style="589" customWidth="1"/>
    <col min="7436" max="7436" width="14.33203125" style="589" customWidth="1"/>
    <col min="7437" max="7437" width="12.6640625" style="589" customWidth="1"/>
    <col min="7438" max="7438" width="14.109375" style="589" customWidth="1"/>
    <col min="7439" max="7439" width="12.6640625" style="589" customWidth="1"/>
    <col min="7440" max="7440" width="13" style="589" customWidth="1"/>
    <col min="7441" max="7441" width="12.6640625" style="589" customWidth="1"/>
    <col min="7442" max="7680" width="8.88671875" style="589"/>
    <col min="7681" max="7681" width="35.6640625" style="589" customWidth="1"/>
    <col min="7682" max="7682" width="18.109375" style="589" customWidth="1"/>
    <col min="7683" max="7684" width="13.6640625" style="589" customWidth="1"/>
    <col min="7685" max="7691" width="11.6640625" style="589" customWidth="1"/>
    <col min="7692" max="7692" width="14.33203125" style="589" customWidth="1"/>
    <col min="7693" max="7693" width="12.6640625" style="589" customWidth="1"/>
    <col min="7694" max="7694" width="14.109375" style="589" customWidth="1"/>
    <col min="7695" max="7695" width="12.6640625" style="589" customWidth="1"/>
    <col min="7696" max="7696" width="13" style="589" customWidth="1"/>
    <col min="7697" max="7697" width="12.6640625" style="589" customWidth="1"/>
    <col min="7698" max="7936" width="8.88671875" style="589"/>
    <col min="7937" max="7937" width="35.6640625" style="589" customWidth="1"/>
    <col min="7938" max="7938" width="18.109375" style="589" customWidth="1"/>
    <col min="7939" max="7940" width="13.6640625" style="589" customWidth="1"/>
    <col min="7941" max="7947" width="11.6640625" style="589" customWidth="1"/>
    <col min="7948" max="7948" width="14.33203125" style="589" customWidth="1"/>
    <col min="7949" max="7949" width="12.6640625" style="589" customWidth="1"/>
    <col min="7950" max="7950" width="14.109375" style="589" customWidth="1"/>
    <col min="7951" max="7951" width="12.6640625" style="589" customWidth="1"/>
    <col min="7952" max="7952" width="13" style="589" customWidth="1"/>
    <col min="7953" max="7953" width="12.6640625" style="589" customWidth="1"/>
    <col min="7954" max="8192" width="8.88671875" style="589"/>
    <col min="8193" max="8193" width="35.6640625" style="589" customWidth="1"/>
    <col min="8194" max="8194" width="18.109375" style="589" customWidth="1"/>
    <col min="8195" max="8196" width="13.6640625" style="589" customWidth="1"/>
    <col min="8197" max="8203" width="11.6640625" style="589" customWidth="1"/>
    <col min="8204" max="8204" width="14.33203125" style="589" customWidth="1"/>
    <col min="8205" max="8205" width="12.6640625" style="589" customWidth="1"/>
    <col min="8206" max="8206" width="14.109375" style="589" customWidth="1"/>
    <col min="8207" max="8207" width="12.6640625" style="589" customWidth="1"/>
    <col min="8208" max="8208" width="13" style="589" customWidth="1"/>
    <col min="8209" max="8209" width="12.6640625" style="589" customWidth="1"/>
    <col min="8210" max="8448" width="8.88671875" style="589"/>
    <col min="8449" max="8449" width="35.6640625" style="589" customWidth="1"/>
    <col min="8450" max="8450" width="18.109375" style="589" customWidth="1"/>
    <col min="8451" max="8452" width="13.6640625" style="589" customWidth="1"/>
    <col min="8453" max="8459" width="11.6640625" style="589" customWidth="1"/>
    <col min="8460" max="8460" width="14.33203125" style="589" customWidth="1"/>
    <col min="8461" max="8461" width="12.6640625" style="589" customWidth="1"/>
    <col min="8462" max="8462" width="14.109375" style="589" customWidth="1"/>
    <col min="8463" max="8463" width="12.6640625" style="589" customWidth="1"/>
    <col min="8464" max="8464" width="13" style="589" customWidth="1"/>
    <col min="8465" max="8465" width="12.6640625" style="589" customWidth="1"/>
    <col min="8466" max="8704" width="8.88671875" style="589"/>
    <col min="8705" max="8705" width="35.6640625" style="589" customWidth="1"/>
    <col min="8706" max="8706" width="18.109375" style="589" customWidth="1"/>
    <col min="8707" max="8708" width="13.6640625" style="589" customWidth="1"/>
    <col min="8709" max="8715" width="11.6640625" style="589" customWidth="1"/>
    <col min="8716" max="8716" width="14.33203125" style="589" customWidth="1"/>
    <col min="8717" max="8717" width="12.6640625" style="589" customWidth="1"/>
    <col min="8718" max="8718" width="14.109375" style="589" customWidth="1"/>
    <col min="8719" max="8719" width="12.6640625" style="589" customWidth="1"/>
    <col min="8720" max="8720" width="13" style="589" customWidth="1"/>
    <col min="8721" max="8721" width="12.6640625" style="589" customWidth="1"/>
    <col min="8722" max="8960" width="8.88671875" style="589"/>
    <col min="8961" max="8961" width="35.6640625" style="589" customWidth="1"/>
    <col min="8962" max="8962" width="18.109375" style="589" customWidth="1"/>
    <col min="8963" max="8964" width="13.6640625" style="589" customWidth="1"/>
    <col min="8965" max="8971" width="11.6640625" style="589" customWidth="1"/>
    <col min="8972" max="8972" width="14.33203125" style="589" customWidth="1"/>
    <col min="8973" max="8973" width="12.6640625" style="589" customWidth="1"/>
    <col min="8974" max="8974" width="14.109375" style="589" customWidth="1"/>
    <col min="8975" max="8975" width="12.6640625" style="589" customWidth="1"/>
    <col min="8976" max="8976" width="13" style="589" customWidth="1"/>
    <col min="8977" max="8977" width="12.6640625" style="589" customWidth="1"/>
    <col min="8978" max="9216" width="8.88671875" style="589"/>
    <col min="9217" max="9217" width="35.6640625" style="589" customWidth="1"/>
    <col min="9218" max="9218" width="18.109375" style="589" customWidth="1"/>
    <col min="9219" max="9220" width="13.6640625" style="589" customWidth="1"/>
    <col min="9221" max="9227" width="11.6640625" style="589" customWidth="1"/>
    <col min="9228" max="9228" width="14.33203125" style="589" customWidth="1"/>
    <col min="9229" max="9229" width="12.6640625" style="589" customWidth="1"/>
    <col min="9230" max="9230" width="14.109375" style="589" customWidth="1"/>
    <col min="9231" max="9231" width="12.6640625" style="589" customWidth="1"/>
    <col min="9232" max="9232" width="13" style="589" customWidth="1"/>
    <col min="9233" max="9233" width="12.6640625" style="589" customWidth="1"/>
    <col min="9234" max="9472" width="8.88671875" style="589"/>
    <col min="9473" max="9473" width="35.6640625" style="589" customWidth="1"/>
    <col min="9474" max="9474" width="18.109375" style="589" customWidth="1"/>
    <col min="9475" max="9476" width="13.6640625" style="589" customWidth="1"/>
    <col min="9477" max="9483" width="11.6640625" style="589" customWidth="1"/>
    <col min="9484" max="9484" width="14.33203125" style="589" customWidth="1"/>
    <col min="9485" max="9485" width="12.6640625" style="589" customWidth="1"/>
    <col min="9486" max="9486" width="14.109375" style="589" customWidth="1"/>
    <col min="9487" max="9487" width="12.6640625" style="589" customWidth="1"/>
    <col min="9488" max="9488" width="13" style="589" customWidth="1"/>
    <col min="9489" max="9489" width="12.6640625" style="589" customWidth="1"/>
    <col min="9490" max="9728" width="8.88671875" style="589"/>
    <col min="9729" max="9729" width="35.6640625" style="589" customWidth="1"/>
    <col min="9730" max="9730" width="18.109375" style="589" customWidth="1"/>
    <col min="9731" max="9732" width="13.6640625" style="589" customWidth="1"/>
    <col min="9733" max="9739" width="11.6640625" style="589" customWidth="1"/>
    <col min="9740" max="9740" width="14.33203125" style="589" customWidth="1"/>
    <col min="9741" max="9741" width="12.6640625" style="589" customWidth="1"/>
    <col min="9742" max="9742" width="14.109375" style="589" customWidth="1"/>
    <col min="9743" max="9743" width="12.6640625" style="589" customWidth="1"/>
    <col min="9744" max="9744" width="13" style="589" customWidth="1"/>
    <col min="9745" max="9745" width="12.6640625" style="589" customWidth="1"/>
    <col min="9746" max="9984" width="8.88671875" style="589"/>
    <col min="9985" max="9985" width="35.6640625" style="589" customWidth="1"/>
    <col min="9986" max="9986" width="18.109375" style="589" customWidth="1"/>
    <col min="9987" max="9988" width="13.6640625" style="589" customWidth="1"/>
    <col min="9989" max="9995" width="11.6640625" style="589" customWidth="1"/>
    <col min="9996" max="9996" width="14.33203125" style="589" customWidth="1"/>
    <col min="9997" max="9997" width="12.6640625" style="589" customWidth="1"/>
    <col min="9998" max="9998" width="14.109375" style="589" customWidth="1"/>
    <col min="9999" max="9999" width="12.6640625" style="589" customWidth="1"/>
    <col min="10000" max="10000" width="13" style="589" customWidth="1"/>
    <col min="10001" max="10001" width="12.6640625" style="589" customWidth="1"/>
    <col min="10002" max="10240" width="8.88671875" style="589"/>
    <col min="10241" max="10241" width="35.6640625" style="589" customWidth="1"/>
    <col min="10242" max="10242" width="18.109375" style="589" customWidth="1"/>
    <col min="10243" max="10244" width="13.6640625" style="589" customWidth="1"/>
    <col min="10245" max="10251" width="11.6640625" style="589" customWidth="1"/>
    <col min="10252" max="10252" width="14.33203125" style="589" customWidth="1"/>
    <col min="10253" max="10253" width="12.6640625" style="589" customWidth="1"/>
    <col min="10254" max="10254" width="14.109375" style="589" customWidth="1"/>
    <col min="10255" max="10255" width="12.6640625" style="589" customWidth="1"/>
    <col min="10256" max="10256" width="13" style="589" customWidth="1"/>
    <col min="10257" max="10257" width="12.6640625" style="589" customWidth="1"/>
    <col min="10258" max="10496" width="8.88671875" style="589"/>
    <col min="10497" max="10497" width="35.6640625" style="589" customWidth="1"/>
    <col min="10498" max="10498" width="18.109375" style="589" customWidth="1"/>
    <col min="10499" max="10500" width="13.6640625" style="589" customWidth="1"/>
    <col min="10501" max="10507" width="11.6640625" style="589" customWidth="1"/>
    <col min="10508" max="10508" width="14.33203125" style="589" customWidth="1"/>
    <col min="10509" max="10509" width="12.6640625" style="589" customWidth="1"/>
    <col min="10510" max="10510" width="14.109375" style="589" customWidth="1"/>
    <col min="10511" max="10511" width="12.6640625" style="589" customWidth="1"/>
    <col min="10512" max="10512" width="13" style="589" customWidth="1"/>
    <col min="10513" max="10513" width="12.6640625" style="589" customWidth="1"/>
    <col min="10514" max="10752" width="8.88671875" style="589"/>
    <col min="10753" max="10753" width="35.6640625" style="589" customWidth="1"/>
    <col min="10754" max="10754" width="18.109375" style="589" customWidth="1"/>
    <col min="10755" max="10756" width="13.6640625" style="589" customWidth="1"/>
    <col min="10757" max="10763" width="11.6640625" style="589" customWidth="1"/>
    <col min="10764" max="10764" width="14.33203125" style="589" customWidth="1"/>
    <col min="10765" max="10765" width="12.6640625" style="589" customWidth="1"/>
    <col min="10766" max="10766" width="14.109375" style="589" customWidth="1"/>
    <col min="10767" max="10767" width="12.6640625" style="589" customWidth="1"/>
    <col min="10768" max="10768" width="13" style="589" customWidth="1"/>
    <col min="10769" max="10769" width="12.6640625" style="589" customWidth="1"/>
    <col min="10770" max="11008" width="8.88671875" style="589"/>
    <col min="11009" max="11009" width="35.6640625" style="589" customWidth="1"/>
    <col min="11010" max="11010" width="18.109375" style="589" customWidth="1"/>
    <col min="11011" max="11012" width="13.6640625" style="589" customWidth="1"/>
    <col min="11013" max="11019" width="11.6640625" style="589" customWidth="1"/>
    <col min="11020" max="11020" width="14.33203125" style="589" customWidth="1"/>
    <col min="11021" max="11021" width="12.6640625" style="589" customWidth="1"/>
    <col min="11022" max="11022" width="14.109375" style="589" customWidth="1"/>
    <col min="11023" max="11023" width="12.6640625" style="589" customWidth="1"/>
    <col min="11024" max="11024" width="13" style="589" customWidth="1"/>
    <col min="11025" max="11025" width="12.6640625" style="589" customWidth="1"/>
    <col min="11026" max="11264" width="8.88671875" style="589"/>
    <col min="11265" max="11265" width="35.6640625" style="589" customWidth="1"/>
    <col min="11266" max="11266" width="18.109375" style="589" customWidth="1"/>
    <col min="11267" max="11268" width="13.6640625" style="589" customWidth="1"/>
    <col min="11269" max="11275" width="11.6640625" style="589" customWidth="1"/>
    <col min="11276" max="11276" width="14.33203125" style="589" customWidth="1"/>
    <col min="11277" max="11277" width="12.6640625" style="589" customWidth="1"/>
    <col min="11278" max="11278" width="14.109375" style="589" customWidth="1"/>
    <col min="11279" max="11279" width="12.6640625" style="589" customWidth="1"/>
    <col min="11280" max="11280" width="13" style="589" customWidth="1"/>
    <col min="11281" max="11281" width="12.6640625" style="589" customWidth="1"/>
    <col min="11282" max="11520" width="8.88671875" style="589"/>
    <col min="11521" max="11521" width="35.6640625" style="589" customWidth="1"/>
    <col min="11522" max="11522" width="18.109375" style="589" customWidth="1"/>
    <col min="11523" max="11524" width="13.6640625" style="589" customWidth="1"/>
    <col min="11525" max="11531" width="11.6640625" style="589" customWidth="1"/>
    <col min="11532" max="11532" width="14.33203125" style="589" customWidth="1"/>
    <col min="11533" max="11533" width="12.6640625" style="589" customWidth="1"/>
    <col min="11534" max="11534" width="14.109375" style="589" customWidth="1"/>
    <col min="11535" max="11535" width="12.6640625" style="589" customWidth="1"/>
    <col min="11536" max="11536" width="13" style="589" customWidth="1"/>
    <col min="11537" max="11537" width="12.6640625" style="589" customWidth="1"/>
    <col min="11538" max="11776" width="8.88671875" style="589"/>
    <col min="11777" max="11777" width="35.6640625" style="589" customWidth="1"/>
    <col min="11778" max="11778" width="18.109375" style="589" customWidth="1"/>
    <col min="11779" max="11780" width="13.6640625" style="589" customWidth="1"/>
    <col min="11781" max="11787" width="11.6640625" style="589" customWidth="1"/>
    <col min="11788" max="11788" width="14.33203125" style="589" customWidth="1"/>
    <col min="11789" max="11789" width="12.6640625" style="589" customWidth="1"/>
    <col min="11790" max="11790" width="14.109375" style="589" customWidth="1"/>
    <col min="11791" max="11791" width="12.6640625" style="589" customWidth="1"/>
    <col min="11792" max="11792" width="13" style="589" customWidth="1"/>
    <col min="11793" max="11793" width="12.6640625" style="589" customWidth="1"/>
    <col min="11794" max="12032" width="8.88671875" style="589"/>
    <col min="12033" max="12033" width="35.6640625" style="589" customWidth="1"/>
    <col min="12034" max="12034" width="18.109375" style="589" customWidth="1"/>
    <col min="12035" max="12036" width="13.6640625" style="589" customWidth="1"/>
    <col min="12037" max="12043" width="11.6640625" style="589" customWidth="1"/>
    <col min="12044" max="12044" width="14.33203125" style="589" customWidth="1"/>
    <col min="12045" max="12045" width="12.6640625" style="589" customWidth="1"/>
    <col min="12046" max="12046" width="14.109375" style="589" customWidth="1"/>
    <col min="12047" max="12047" width="12.6640625" style="589" customWidth="1"/>
    <col min="12048" max="12048" width="13" style="589" customWidth="1"/>
    <col min="12049" max="12049" width="12.6640625" style="589" customWidth="1"/>
    <col min="12050" max="12288" width="8.88671875" style="589"/>
    <col min="12289" max="12289" width="35.6640625" style="589" customWidth="1"/>
    <col min="12290" max="12290" width="18.109375" style="589" customWidth="1"/>
    <col min="12291" max="12292" width="13.6640625" style="589" customWidth="1"/>
    <col min="12293" max="12299" width="11.6640625" style="589" customWidth="1"/>
    <col min="12300" max="12300" width="14.33203125" style="589" customWidth="1"/>
    <col min="12301" max="12301" width="12.6640625" style="589" customWidth="1"/>
    <col min="12302" max="12302" width="14.109375" style="589" customWidth="1"/>
    <col min="12303" max="12303" width="12.6640625" style="589" customWidth="1"/>
    <col min="12304" max="12304" width="13" style="589" customWidth="1"/>
    <col min="12305" max="12305" width="12.6640625" style="589" customWidth="1"/>
    <col min="12306" max="12544" width="8.88671875" style="589"/>
    <col min="12545" max="12545" width="35.6640625" style="589" customWidth="1"/>
    <col min="12546" max="12546" width="18.109375" style="589" customWidth="1"/>
    <col min="12547" max="12548" width="13.6640625" style="589" customWidth="1"/>
    <col min="12549" max="12555" width="11.6640625" style="589" customWidth="1"/>
    <col min="12556" max="12556" width="14.33203125" style="589" customWidth="1"/>
    <col min="12557" max="12557" width="12.6640625" style="589" customWidth="1"/>
    <col min="12558" max="12558" width="14.109375" style="589" customWidth="1"/>
    <col min="12559" max="12559" width="12.6640625" style="589" customWidth="1"/>
    <col min="12560" max="12560" width="13" style="589" customWidth="1"/>
    <col min="12561" max="12561" width="12.6640625" style="589" customWidth="1"/>
    <col min="12562" max="12800" width="8.88671875" style="589"/>
    <col min="12801" max="12801" width="35.6640625" style="589" customWidth="1"/>
    <col min="12802" max="12802" width="18.109375" style="589" customWidth="1"/>
    <col min="12803" max="12804" width="13.6640625" style="589" customWidth="1"/>
    <col min="12805" max="12811" width="11.6640625" style="589" customWidth="1"/>
    <col min="12812" max="12812" width="14.33203125" style="589" customWidth="1"/>
    <col min="12813" max="12813" width="12.6640625" style="589" customWidth="1"/>
    <col min="12814" max="12814" width="14.109375" style="589" customWidth="1"/>
    <col min="12815" max="12815" width="12.6640625" style="589" customWidth="1"/>
    <col min="12816" max="12816" width="13" style="589" customWidth="1"/>
    <col min="12817" max="12817" width="12.6640625" style="589" customWidth="1"/>
    <col min="12818" max="13056" width="8.88671875" style="589"/>
    <col min="13057" max="13057" width="35.6640625" style="589" customWidth="1"/>
    <col min="13058" max="13058" width="18.109375" style="589" customWidth="1"/>
    <col min="13059" max="13060" width="13.6640625" style="589" customWidth="1"/>
    <col min="13061" max="13067" width="11.6640625" style="589" customWidth="1"/>
    <col min="13068" max="13068" width="14.33203125" style="589" customWidth="1"/>
    <col min="13069" max="13069" width="12.6640625" style="589" customWidth="1"/>
    <col min="13070" max="13070" width="14.109375" style="589" customWidth="1"/>
    <col min="13071" max="13071" width="12.6640625" style="589" customWidth="1"/>
    <col min="13072" max="13072" width="13" style="589" customWidth="1"/>
    <col min="13073" max="13073" width="12.6640625" style="589" customWidth="1"/>
    <col min="13074" max="13312" width="8.88671875" style="589"/>
    <col min="13313" max="13313" width="35.6640625" style="589" customWidth="1"/>
    <col min="13314" max="13314" width="18.109375" style="589" customWidth="1"/>
    <col min="13315" max="13316" width="13.6640625" style="589" customWidth="1"/>
    <col min="13317" max="13323" width="11.6640625" style="589" customWidth="1"/>
    <col min="13324" max="13324" width="14.33203125" style="589" customWidth="1"/>
    <col min="13325" max="13325" width="12.6640625" style="589" customWidth="1"/>
    <col min="13326" max="13326" width="14.109375" style="589" customWidth="1"/>
    <col min="13327" max="13327" width="12.6640625" style="589" customWidth="1"/>
    <col min="13328" max="13328" width="13" style="589" customWidth="1"/>
    <col min="13329" max="13329" width="12.6640625" style="589" customWidth="1"/>
    <col min="13330" max="13568" width="8.88671875" style="589"/>
    <col min="13569" max="13569" width="35.6640625" style="589" customWidth="1"/>
    <col min="13570" max="13570" width="18.109375" style="589" customWidth="1"/>
    <col min="13571" max="13572" width="13.6640625" style="589" customWidth="1"/>
    <col min="13573" max="13579" width="11.6640625" style="589" customWidth="1"/>
    <col min="13580" max="13580" width="14.33203125" style="589" customWidth="1"/>
    <col min="13581" max="13581" width="12.6640625" style="589" customWidth="1"/>
    <col min="13582" max="13582" width="14.109375" style="589" customWidth="1"/>
    <col min="13583" max="13583" width="12.6640625" style="589" customWidth="1"/>
    <col min="13584" max="13584" width="13" style="589" customWidth="1"/>
    <col min="13585" max="13585" width="12.6640625" style="589" customWidth="1"/>
    <col min="13586" max="13824" width="8.88671875" style="589"/>
    <col min="13825" max="13825" width="35.6640625" style="589" customWidth="1"/>
    <col min="13826" max="13826" width="18.109375" style="589" customWidth="1"/>
    <col min="13827" max="13828" width="13.6640625" style="589" customWidth="1"/>
    <col min="13829" max="13835" width="11.6640625" style="589" customWidth="1"/>
    <col min="13836" max="13836" width="14.33203125" style="589" customWidth="1"/>
    <col min="13837" max="13837" width="12.6640625" style="589" customWidth="1"/>
    <col min="13838" max="13838" width="14.109375" style="589" customWidth="1"/>
    <col min="13839" max="13839" width="12.6640625" style="589" customWidth="1"/>
    <col min="13840" max="13840" width="13" style="589" customWidth="1"/>
    <col min="13841" max="13841" width="12.6640625" style="589" customWidth="1"/>
    <col min="13842" max="14080" width="8.88671875" style="589"/>
    <col min="14081" max="14081" width="35.6640625" style="589" customWidth="1"/>
    <col min="14082" max="14082" width="18.109375" style="589" customWidth="1"/>
    <col min="14083" max="14084" width="13.6640625" style="589" customWidth="1"/>
    <col min="14085" max="14091" width="11.6640625" style="589" customWidth="1"/>
    <col min="14092" max="14092" width="14.33203125" style="589" customWidth="1"/>
    <col min="14093" max="14093" width="12.6640625" style="589" customWidth="1"/>
    <col min="14094" max="14094" width="14.109375" style="589" customWidth="1"/>
    <col min="14095" max="14095" width="12.6640625" style="589" customWidth="1"/>
    <col min="14096" max="14096" width="13" style="589" customWidth="1"/>
    <col min="14097" max="14097" width="12.6640625" style="589" customWidth="1"/>
    <col min="14098" max="14336" width="8.88671875" style="589"/>
    <col min="14337" max="14337" width="35.6640625" style="589" customWidth="1"/>
    <col min="14338" max="14338" width="18.109375" style="589" customWidth="1"/>
    <col min="14339" max="14340" width="13.6640625" style="589" customWidth="1"/>
    <col min="14341" max="14347" width="11.6640625" style="589" customWidth="1"/>
    <col min="14348" max="14348" width="14.33203125" style="589" customWidth="1"/>
    <col min="14349" max="14349" width="12.6640625" style="589" customWidth="1"/>
    <col min="14350" max="14350" width="14.109375" style="589" customWidth="1"/>
    <col min="14351" max="14351" width="12.6640625" style="589" customWidth="1"/>
    <col min="14352" max="14352" width="13" style="589" customWidth="1"/>
    <col min="14353" max="14353" width="12.6640625" style="589" customWidth="1"/>
    <col min="14354" max="14592" width="8.88671875" style="589"/>
    <col min="14593" max="14593" width="35.6640625" style="589" customWidth="1"/>
    <col min="14594" max="14594" width="18.109375" style="589" customWidth="1"/>
    <col min="14595" max="14596" width="13.6640625" style="589" customWidth="1"/>
    <col min="14597" max="14603" width="11.6640625" style="589" customWidth="1"/>
    <col min="14604" max="14604" width="14.33203125" style="589" customWidth="1"/>
    <col min="14605" max="14605" width="12.6640625" style="589" customWidth="1"/>
    <col min="14606" max="14606" width="14.109375" style="589" customWidth="1"/>
    <col min="14607" max="14607" width="12.6640625" style="589" customWidth="1"/>
    <col min="14608" max="14608" width="13" style="589" customWidth="1"/>
    <col min="14609" max="14609" width="12.6640625" style="589" customWidth="1"/>
    <col min="14610" max="14848" width="8.88671875" style="589"/>
    <col min="14849" max="14849" width="35.6640625" style="589" customWidth="1"/>
    <col min="14850" max="14850" width="18.109375" style="589" customWidth="1"/>
    <col min="14851" max="14852" width="13.6640625" style="589" customWidth="1"/>
    <col min="14853" max="14859" width="11.6640625" style="589" customWidth="1"/>
    <col min="14860" max="14860" width="14.33203125" style="589" customWidth="1"/>
    <col min="14861" max="14861" width="12.6640625" style="589" customWidth="1"/>
    <col min="14862" max="14862" width="14.109375" style="589" customWidth="1"/>
    <col min="14863" max="14863" width="12.6640625" style="589" customWidth="1"/>
    <col min="14864" max="14864" width="13" style="589" customWidth="1"/>
    <col min="14865" max="14865" width="12.6640625" style="589" customWidth="1"/>
    <col min="14866" max="15104" width="8.88671875" style="589"/>
    <col min="15105" max="15105" width="35.6640625" style="589" customWidth="1"/>
    <col min="15106" max="15106" width="18.109375" style="589" customWidth="1"/>
    <col min="15107" max="15108" width="13.6640625" style="589" customWidth="1"/>
    <col min="15109" max="15115" width="11.6640625" style="589" customWidth="1"/>
    <col min="15116" max="15116" width="14.33203125" style="589" customWidth="1"/>
    <col min="15117" max="15117" width="12.6640625" style="589" customWidth="1"/>
    <col min="15118" max="15118" width="14.109375" style="589" customWidth="1"/>
    <col min="15119" max="15119" width="12.6640625" style="589" customWidth="1"/>
    <col min="15120" max="15120" width="13" style="589" customWidth="1"/>
    <col min="15121" max="15121" width="12.6640625" style="589" customWidth="1"/>
    <col min="15122" max="15360" width="8.88671875" style="589"/>
    <col min="15361" max="15361" width="35.6640625" style="589" customWidth="1"/>
    <col min="15362" max="15362" width="18.109375" style="589" customWidth="1"/>
    <col min="15363" max="15364" width="13.6640625" style="589" customWidth="1"/>
    <col min="15365" max="15371" width="11.6640625" style="589" customWidth="1"/>
    <col min="15372" max="15372" width="14.33203125" style="589" customWidth="1"/>
    <col min="15373" max="15373" width="12.6640625" style="589" customWidth="1"/>
    <col min="15374" max="15374" width="14.109375" style="589" customWidth="1"/>
    <col min="15375" max="15375" width="12.6640625" style="589" customWidth="1"/>
    <col min="15376" max="15376" width="13" style="589" customWidth="1"/>
    <col min="15377" max="15377" width="12.6640625" style="589" customWidth="1"/>
    <col min="15378" max="15616" width="8.88671875" style="589"/>
    <col min="15617" max="15617" width="35.6640625" style="589" customWidth="1"/>
    <col min="15618" max="15618" width="18.109375" style="589" customWidth="1"/>
    <col min="15619" max="15620" width="13.6640625" style="589" customWidth="1"/>
    <col min="15621" max="15627" width="11.6640625" style="589" customWidth="1"/>
    <col min="15628" max="15628" width="14.33203125" style="589" customWidth="1"/>
    <col min="15629" max="15629" width="12.6640625" style="589" customWidth="1"/>
    <col min="15630" max="15630" width="14.109375" style="589" customWidth="1"/>
    <col min="15631" max="15631" width="12.6640625" style="589" customWidth="1"/>
    <col min="15632" max="15632" width="13" style="589" customWidth="1"/>
    <col min="15633" max="15633" width="12.6640625" style="589" customWidth="1"/>
    <col min="15634" max="15872" width="8.88671875" style="589"/>
    <col min="15873" max="15873" width="35.6640625" style="589" customWidth="1"/>
    <col min="15874" max="15874" width="18.109375" style="589" customWidth="1"/>
    <col min="15875" max="15876" width="13.6640625" style="589" customWidth="1"/>
    <col min="15877" max="15883" width="11.6640625" style="589" customWidth="1"/>
    <col min="15884" max="15884" width="14.33203125" style="589" customWidth="1"/>
    <col min="15885" max="15885" width="12.6640625" style="589" customWidth="1"/>
    <col min="15886" max="15886" width="14.109375" style="589" customWidth="1"/>
    <col min="15887" max="15887" width="12.6640625" style="589" customWidth="1"/>
    <col min="15888" max="15888" width="13" style="589" customWidth="1"/>
    <col min="15889" max="15889" width="12.6640625" style="589" customWidth="1"/>
    <col min="15890" max="16128" width="8.88671875" style="589"/>
    <col min="16129" max="16129" width="35.6640625" style="589" customWidth="1"/>
    <col min="16130" max="16130" width="18.109375" style="589" customWidth="1"/>
    <col min="16131" max="16132" width="13.6640625" style="589" customWidth="1"/>
    <col min="16133" max="16139" width="11.6640625" style="589" customWidth="1"/>
    <col min="16140" max="16140" width="14.33203125" style="589" customWidth="1"/>
    <col min="16141" max="16141" width="12.6640625" style="589" customWidth="1"/>
    <col min="16142" max="16142" width="14.109375" style="589" customWidth="1"/>
    <col min="16143" max="16143" width="12.6640625" style="589" customWidth="1"/>
    <col min="16144" max="16144" width="13" style="589" customWidth="1"/>
    <col min="16145" max="16145" width="12.6640625" style="589" customWidth="1"/>
    <col min="16146" max="16384" width="8.88671875" style="589"/>
  </cols>
  <sheetData>
    <row r="1" spans="1:17" x14ac:dyDescent="0.2">
      <c r="L1" s="590"/>
      <c r="M1" s="590"/>
      <c r="N1" s="590"/>
      <c r="O1" s="590"/>
      <c r="P1" s="590"/>
    </row>
    <row r="2" spans="1:17" x14ac:dyDescent="0.2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</row>
    <row r="3" spans="1:17" ht="15.75" x14ac:dyDescent="0.25">
      <c r="A3" s="592" t="s">
        <v>289</v>
      </c>
      <c r="B3" s="592"/>
      <c r="D3" s="592" t="s">
        <v>290</v>
      </c>
      <c r="J3" s="593"/>
    </row>
    <row r="4" spans="1:17" x14ac:dyDescent="0.2">
      <c r="D4" s="589" t="s">
        <v>291</v>
      </c>
      <c r="F4" s="594">
        <v>0.02</v>
      </c>
      <c r="H4" s="589" t="s">
        <v>302</v>
      </c>
      <c r="I4" s="595">
        <v>7.0000000000000007E-2</v>
      </c>
    </row>
    <row r="5" spans="1:17" x14ac:dyDescent="0.2">
      <c r="A5" s="589">
        <f>'Sources of Funds (A-1)'!B4</f>
        <v>0</v>
      </c>
      <c r="D5" s="589" t="s">
        <v>406</v>
      </c>
      <c r="F5" s="594">
        <v>0.03</v>
      </c>
      <c r="H5" s="651" t="s">
        <v>462</v>
      </c>
      <c r="I5" s="651"/>
      <c r="J5" s="595">
        <v>0.5</v>
      </c>
    </row>
    <row r="6" spans="1:17" x14ac:dyDescent="0.2">
      <c r="D6" s="596" t="s">
        <v>292</v>
      </c>
      <c r="F6" s="594">
        <v>0.03</v>
      </c>
      <c r="K6" s="597" t="s">
        <v>1</v>
      </c>
      <c r="L6" s="598">
        <f>'Sources of Funds (A-1)'!I4</f>
        <v>0</v>
      </c>
    </row>
    <row r="7" spans="1:17" x14ac:dyDescent="0.2">
      <c r="A7" s="591"/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</row>
    <row r="8" spans="1:17" x14ac:dyDescent="0.2">
      <c r="A8" s="453" t="s">
        <v>300</v>
      </c>
      <c r="B8" s="599">
        <v>1</v>
      </c>
      <c r="C8" s="451">
        <f t="shared" ref="C8:P8" si="0">B8+1</f>
        <v>2</v>
      </c>
      <c r="D8" s="451">
        <f t="shared" si="0"/>
        <v>3</v>
      </c>
      <c r="E8" s="451">
        <f t="shared" si="0"/>
        <v>4</v>
      </c>
      <c r="F8" s="451">
        <f t="shared" si="0"/>
        <v>5</v>
      </c>
      <c r="G8" s="451">
        <f t="shared" si="0"/>
        <v>6</v>
      </c>
      <c r="H8" s="451">
        <f t="shared" si="0"/>
        <v>7</v>
      </c>
      <c r="I8" s="451">
        <f t="shared" si="0"/>
        <v>8</v>
      </c>
      <c r="J8" s="451">
        <f t="shared" si="0"/>
        <v>9</v>
      </c>
      <c r="K8" s="451">
        <f t="shared" si="0"/>
        <v>10</v>
      </c>
      <c r="L8" s="451">
        <f t="shared" si="0"/>
        <v>11</v>
      </c>
      <c r="M8" s="451">
        <f t="shared" si="0"/>
        <v>12</v>
      </c>
      <c r="N8" s="451">
        <f t="shared" si="0"/>
        <v>13</v>
      </c>
      <c r="O8" s="451">
        <f t="shared" si="0"/>
        <v>14</v>
      </c>
      <c r="P8" s="451">
        <f t="shared" si="0"/>
        <v>15</v>
      </c>
    </row>
    <row r="9" spans="1:17" x14ac:dyDescent="0.2">
      <c r="A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</row>
    <row r="10" spans="1:17" x14ac:dyDescent="0.2">
      <c r="A10" s="446" t="s">
        <v>293</v>
      </c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599"/>
    </row>
    <row r="11" spans="1:17" x14ac:dyDescent="0.2">
      <c r="A11" s="447" t="s">
        <v>365</v>
      </c>
      <c r="B11" s="600">
        <f>'OP Exp %(C)'!G11</f>
        <v>0</v>
      </c>
      <c r="C11" s="451">
        <f>B11*(1+$F$4)</f>
        <v>0</v>
      </c>
      <c r="D11" s="451">
        <f t="shared" ref="D11:P11" si="1">C11*(1+$F$4)</f>
        <v>0</v>
      </c>
      <c r="E11" s="451">
        <f t="shared" si="1"/>
        <v>0</v>
      </c>
      <c r="F11" s="451">
        <f t="shared" si="1"/>
        <v>0</v>
      </c>
      <c r="G11" s="451">
        <f t="shared" si="1"/>
        <v>0</v>
      </c>
      <c r="H11" s="451">
        <f t="shared" si="1"/>
        <v>0</v>
      </c>
      <c r="I11" s="451">
        <f t="shared" si="1"/>
        <v>0</v>
      </c>
      <c r="J11" s="451">
        <f t="shared" si="1"/>
        <v>0</v>
      </c>
      <c r="K11" s="451">
        <f t="shared" si="1"/>
        <v>0</v>
      </c>
      <c r="L11" s="451">
        <f t="shared" si="1"/>
        <v>0</v>
      </c>
      <c r="M11" s="451">
        <f t="shared" si="1"/>
        <v>0</v>
      </c>
      <c r="N11" s="451">
        <f t="shared" si="1"/>
        <v>0</v>
      </c>
      <c r="O11" s="451">
        <f t="shared" si="1"/>
        <v>0</v>
      </c>
      <c r="P11" s="451">
        <f t="shared" si="1"/>
        <v>0</v>
      </c>
      <c r="Q11" s="599"/>
    </row>
    <row r="12" spans="1:17" x14ac:dyDescent="0.2">
      <c r="A12" s="447" t="s">
        <v>301</v>
      </c>
      <c r="B12" s="600">
        <v>0</v>
      </c>
      <c r="C12" s="451">
        <f>-(C11)*$I$4</f>
        <v>0</v>
      </c>
      <c r="D12" s="451">
        <f t="shared" ref="D12:P12" si="2">-(D11)*$I$4</f>
        <v>0</v>
      </c>
      <c r="E12" s="451">
        <f t="shared" si="2"/>
        <v>0</v>
      </c>
      <c r="F12" s="451">
        <f t="shared" si="2"/>
        <v>0</v>
      </c>
      <c r="G12" s="451">
        <f t="shared" si="2"/>
        <v>0</v>
      </c>
      <c r="H12" s="451">
        <f t="shared" si="2"/>
        <v>0</v>
      </c>
      <c r="I12" s="451">
        <f t="shared" si="2"/>
        <v>0</v>
      </c>
      <c r="J12" s="451">
        <f t="shared" si="2"/>
        <v>0</v>
      </c>
      <c r="K12" s="451">
        <f t="shared" si="2"/>
        <v>0</v>
      </c>
      <c r="L12" s="451">
        <f t="shared" si="2"/>
        <v>0</v>
      </c>
      <c r="M12" s="451">
        <f t="shared" si="2"/>
        <v>0</v>
      </c>
      <c r="N12" s="451">
        <f t="shared" si="2"/>
        <v>0</v>
      </c>
      <c r="O12" s="451">
        <f t="shared" si="2"/>
        <v>0</v>
      </c>
      <c r="P12" s="451">
        <f t="shared" si="2"/>
        <v>0</v>
      </c>
      <c r="Q12" s="599"/>
    </row>
    <row r="13" spans="1:17" x14ac:dyDescent="0.2">
      <c r="A13" s="447" t="s">
        <v>350</v>
      </c>
      <c r="B13" s="600">
        <f>'OP Exp %(C)'!G13</f>
        <v>0</v>
      </c>
      <c r="C13" s="451">
        <f>B13*(1+$F$4)</f>
        <v>0</v>
      </c>
      <c r="D13" s="451">
        <f t="shared" ref="D13:P13" si="3">C13*(1+$F$4)</f>
        <v>0</v>
      </c>
      <c r="E13" s="451">
        <f t="shared" si="3"/>
        <v>0</v>
      </c>
      <c r="F13" s="451">
        <f t="shared" si="3"/>
        <v>0</v>
      </c>
      <c r="G13" s="451">
        <f t="shared" si="3"/>
        <v>0</v>
      </c>
      <c r="H13" s="451">
        <f t="shared" si="3"/>
        <v>0</v>
      </c>
      <c r="I13" s="451">
        <f t="shared" si="3"/>
        <v>0</v>
      </c>
      <c r="J13" s="451">
        <f t="shared" si="3"/>
        <v>0</v>
      </c>
      <c r="K13" s="451">
        <f t="shared" si="3"/>
        <v>0</v>
      </c>
      <c r="L13" s="451">
        <f t="shared" si="3"/>
        <v>0</v>
      </c>
      <c r="M13" s="451">
        <f t="shared" si="3"/>
        <v>0</v>
      </c>
      <c r="N13" s="451">
        <f t="shared" si="3"/>
        <v>0</v>
      </c>
      <c r="O13" s="451">
        <f t="shared" si="3"/>
        <v>0</v>
      </c>
      <c r="P13" s="451">
        <f t="shared" si="3"/>
        <v>0</v>
      </c>
      <c r="Q13" s="599"/>
    </row>
    <row r="14" spans="1:17" x14ac:dyDescent="0.2">
      <c r="A14" s="447" t="s">
        <v>353</v>
      </c>
      <c r="B14" s="600">
        <f>-B13*J5</f>
        <v>0</v>
      </c>
      <c r="C14" s="451">
        <f>C13*$J$5</f>
        <v>0</v>
      </c>
      <c r="D14" s="451">
        <f t="shared" ref="D14:P14" si="4">D13*$J$5</f>
        <v>0</v>
      </c>
      <c r="E14" s="451">
        <f t="shared" si="4"/>
        <v>0</v>
      </c>
      <c r="F14" s="451">
        <f t="shared" si="4"/>
        <v>0</v>
      </c>
      <c r="G14" s="451">
        <f t="shared" si="4"/>
        <v>0</v>
      </c>
      <c r="H14" s="451">
        <f t="shared" si="4"/>
        <v>0</v>
      </c>
      <c r="I14" s="451">
        <f t="shared" si="4"/>
        <v>0</v>
      </c>
      <c r="J14" s="451">
        <f t="shared" si="4"/>
        <v>0</v>
      </c>
      <c r="K14" s="451">
        <f t="shared" si="4"/>
        <v>0</v>
      </c>
      <c r="L14" s="451">
        <f t="shared" si="4"/>
        <v>0</v>
      </c>
      <c r="M14" s="451">
        <f t="shared" si="4"/>
        <v>0</v>
      </c>
      <c r="N14" s="451">
        <f t="shared" si="4"/>
        <v>0</v>
      </c>
      <c r="O14" s="451">
        <f t="shared" si="4"/>
        <v>0</v>
      </c>
      <c r="P14" s="451">
        <f t="shared" si="4"/>
        <v>0</v>
      </c>
      <c r="Q14" s="599"/>
    </row>
    <row r="15" spans="1:17" x14ac:dyDescent="0.2">
      <c r="A15" s="448" t="s">
        <v>408</v>
      </c>
      <c r="B15" s="601">
        <f>SUM(B11:B14)</f>
        <v>0</v>
      </c>
      <c r="C15" s="452">
        <f>+SUM(C11:C14)</f>
        <v>0</v>
      </c>
      <c r="D15" s="452">
        <f t="shared" ref="D15:P15" si="5">+SUM(D11:D14)</f>
        <v>0</v>
      </c>
      <c r="E15" s="452">
        <f t="shared" si="5"/>
        <v>0</v>
      </c>
      <c r="F15" s="452">
        <f t="shared" si="5"/>
        <v>0</v>
      </c>
      <c r="G15" s="452">
        <f t="shared" si="5"/>
        <v>0</v>
      </c>
      <c r="H15" s="452">
        <f t="shared" si="5"/>
        <v>0</v>
      </c>
      <c r="I15" s="452">
        <f t="shared" si="5"/>
        <v>0</v>
      </c>
      <c r="J15" s="452">
        <f t="shared" si="5"/>
        <v>0</v>
      </c>
      <c r="K15" s="452">
        <f t="shared" si="5"/>
        <v>0</v>
      </c>
      <c r="L15" s="452">
        <f t="shared" si="5"/>
        <v>0</v>
      </c>
      <c r="M15" s="452">
        <f t="shared" si="5"/>
        <v>0</v>
      </c>
      <c r="N15" s="452">
        <f>+SUM(N11:N14)</f>
        <v>0</v>
      </c>
      <c r="O15" s="452">
        <f t="shared" si="5"/>
        <v>0</v>
      </c>
      <c r="P15" s="452">
        <f t="shared" si="5"/>
        <v>0</v>
      </c>
      <c r="Q15" s="599"/>
    </row>
    <row r="16" spans="1:17" x14ac:dyDescent="0.2">
      <c r="A16" s="447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599"/>
    </row>
    <row r="17" spans="1:17" x14ac:dyDescent="0.2">
      <c r="A17" s="446" t="s">
        <v>294</v>
      </c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</row>
    <row r="18" spans="1:17" x14ac:dyDescent="0.2">
      <c r="A18" s="447" t="s">
        <v>362</v>
      </c>
      <c r="B18" s="600">
        <f>'OP Exp %(C)'!G64-'OP Exp %(C)'!G61-'OP Exp %(C)'!G20-'OP Exp %(C)'!G21</f>
        <v>0</v>
      </c>
      <c r="C18" s="451">
        <f>B18*(1+$F$5)</f>
        <v>0</v>
      </c>
      <c r="D18" s="451">
        <f t="shared" ref="D18:P18" si="6">C18*(1+$F$5)</f>
        <v>0</v>
      </c>
      <c r="E18" s="451">
        <f t="shared" si="6"/>
        <v>0</v>
      </c>
      <c r="F18" s="451">
        <f t="shared" si="6"/>
        <v>0</v>
      </c>
      <c r="G18" s="451">
        <f t="shared" si="6"/>
        <v>0</v>
      </c>
      <c r="H18" s="451">
        <f t="shared" si="6"/>
        <v>0</v>
      </c>
      <c r="I18" s="451">
        <f t="shared" si="6"/>
        <v>0</v>
      </c>
      <c r="J18" s="451">
        <f t="shared" si="6"/>
        <v>0</v>
      </c>
      <c r="K18" s="451">
        <f t="shared" si="6"/>
        <v>0</v>
      </c>
      <c r="L18" s="451">
        <f t="shared" si="6"/>
        <v>0</v>
      </c>
      <c r="M18" s="451">
        <f t="shared" si="6"/>
        <v>0</v>
      </c>
      <c r="N18" s="451">
        <f t="shared" si="6"/>
        <v>0</v>
      </c>
      <c r="O18" s="451">
        <f t="shared" si="6"/>
        <v>0</v>
      </c>
      <c r="P18" s="451">
        <f t="shared" si="6"/>
        <v>0</v>
      </c>
    </row>
    <row r="19" spans="1:17" x14ac:dyDescent="0.2">
      <c r="A19" s="447" t="s">
        <v>409</v>
      </c>
      <c r="B19" s="600">
        <f>'OP Exp %(C)'!G20+'OP Exp %(C)'!G21</f>
        <v>0</v>
      </c>
      <c r="C19" s="451">
        <f>B19*(1+$F$4)</f>
        <v>0</v>
      </c>
      <c r="D19" s="451">
        <f t="shared" ref="D19:P19" si="7">C19*(1+$F$4)</f>
        <v>0</v>
      </c>
      <c r="E19" s="451">
        <f t="shared" si="7"/>
        <v>0</v>
      </c>
      <c r="F19" s="451">
        <f t="shared" si="7"/>
        <v>0</v>
      </c>
      <c r="G19" s="451">
        <f t="shared" si="7"/>
        <v>0</v>
      </c>
      <c r="H19" s="451">
        <f t="shared" si="7"/>
        <v>0</v>
      </c>
      <c r="I19" s="451">
        <f t="shared" si="7"/>
        <v>0</v>
      </c>
      <c r="J19" s="451">
        <f t="shared" si="7"/>
        <v>0</v>
      </c>
      <c r="K19" s="451">
        <f t="shared" si="7"/>
        <v>0</v>
      </c>
      <c r="L19" s="451">
        <f t="shared" si="7"/>
        <v>0</v>
      </c>
      <c r="M19" s="451">
        <f t="shared" si="7"/>
        <v>0</v>
      </c>
      <c r="N19" s="451">
        <f t="shared" si="7"/>
        <v>0</v>
      </c>
      <c r="O19" s="451">
        <f t="shared" si="7"/>
        <v>0</v>
      </c>
      <c r="P19" s="451">
        <f t="shared" si="7"/>
        <v>0</v>
      </c>
    </row>
    <row r="20" spans="1:17" x14ac:dyDescent="0.2">
      <c r="A20" s="447" t="s">
        <v>366</v>
      </c>
      <c r="B20" s="600">
        <f>'OP Exp %(C)'!G61</f>
        <v>0</v>
      </c>
      <c r="C20" s="451">
        <f>B20*(1+$F$6)</f>
        <v>0</v>
      </c>
      <c r="D20" s="451">
        <f t="shared" ref="D20:O20" si="8">C20*(1+$F$6)</f>
        <v>0</v>
      </c>
      <c r="E20" s="451">
        <f t="shared" si="8"/>
        <v>0</v>
      </c>
      <c r="F20" s="451">
        <f t="shared" si="8"/>
        <v>0</v>
      </c>
      <c r="G20" s="451">
        <f t="shared" si="8"/>
        <v>0</v>
      </c>
      <c r="H20" s="451">
        <f t="shared" si="8"/>
        <v>0</v>
      </c>
      <c r="I20" s="451">
        <f t="shared" si="8"/>
        <v>0</v>
      </c>
      <c r="J20" s="451">
        <f t="shared" si="8"/>
        <v>0</v>
      </c>
      <c r="K20" s="451">
        <f t="shared" si="8"/>
        <v>0</v>
      </c>
      <c r="L20" s="451">
        <f t="shared" si="8"/>
        <v>0</v>
      </c>
      <c r="M20" s="451">
        <f t="shared" si="8"/>
        <v>0</v>
      </c>
      <c r="N20" s="451">
        <f t="shared" si="8"/>
        <v>0</v>
      </c>
      <c r="O20" s="451">
        <f t="shared" si="8"/>
        <v>0</v>
      </c>
      <c r="P20" s="451">
        <f>O20*(1+$F$6)</f>
        <v>0</v>
      </c>
      <c r="Q20" s="599"/>
    </row>
    <row r="21" spans="1:17" x14ac:dyDescent="0.2">
      <c r="A21" s="447" t="s">
        <v>305</v>
      </c>
      <c r="B21" s="600">
        <v>0</v>
      </c>
      <c r="C21" s="451">
        <f t="shared" ref="C21:P21" si="9">SUM(C18:C20)</f>
        <v>0</v>
      </c>
      <c r="D21" s="451">
        <f t="shared" si="9"/>
        <v>0</v>
      </c>
      <c r="E21" s="451">
        <f t="shared" si="9"/>
        <v>0</v>
      </c>
      <c r="F21" s="451">
        <f t="shared" si="9"/>
        <v>0</v>
      </c>
      <c r="G21" s="451">
        <f t="shared" si="9"/>
        <v>0</v>
      </c>
      <c r="H21" s="451">
        <f t="shared" si="9"/>
        <v>0</v>
      </c>
      <c r="I21" s="451">
        <f t="shared" si="9"/>
        <v>0</v>
      </c>
      <c r="J21" s="451">
        <f t="shared" si="9"/>
        <v>0</v>
      </c>
      <c r="K21" s="451">
        <f t="shared" si="9"/>
        <v>0</v>
      </c>
      <c r="L21" s="451">
        <f t="shared" si="9"/>
        <v>0</v>
      </c>
      <c r="M21" s="451">
        <f t="shared" si="9"/>
        <v>0</v>
      </c>
      <c r="N21" s="451">
        <f t="shared" si="9"/>
        <v>0</v>
      </c>
      <c r="O21" s="451">
        <f t="shared" si="9"/>
        <v>0</v>
      </c>
      <c r="P21" s="451">
        <f t="shared" si="9"/>
        <v>0</v>
      </c>
      <c r="Q21" s="599"/>
    </row>
    <row r="22" spans="1:17" x14ac:dyDescent="0.2">
      <c r="A22" s="447"/>
      <c r="B22" s="602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599"/>
    </row>
    <row r="23" spans="1:17" x14ac:dyDescent="0.2">
      <c r="A23" s="448" t="s">
        <v>295</v>
      </c>
      <c r="B23" s="601">
        <f>B15-B21</f>
        <v>0</v>
      </c>
      <c r="C23" s="452">
        <f t="shared" ref="C23:P23" si="10">C15-C21</f>
        <v>0</v>
      </c>
      <c r="D23" s="452">
        <f t="shared" si="10"/>
        <v>0</v>
      </c>
      <c r="E23" s="452">
        <f t="shared" si="10"/>
        <v>0</v>
      </c>
      <c r="F23" s="452">
        <f t="shared" si="10"/>
        <v>0</v>
      </c>
      <c r="G23" s="452">
        <f t="shared" si="10"/>
        <v>0</v>
      </c>
      <c r="H23" s="452">
        <f t="shared" si="10"/>
        <v>0</v>
      </c>
      <c r="I23" s="452">
        <f t="shared" si="10"/>
        <v>0</v>
      </c>
      <c r="J23" s="452">
        <f t="shared" si="10"/>
        <v>0</v>
      </c>
      <c r="K23" s="452">
        <f t="shared" si="10"/>
        <v>0</v>
      </c>
      <c r="L23" s="452">
        <f t="shared" si="10"/>
        <v>0</v>
      </c>
      <c r="M23" s="452">
        <f t="shared" si="10"/>
        <v>0</v>
      </c>
      <c r="N23" s="452">
        <f t="shared" si="10"/>
        <v>0</v>
      </c>
      <c r="O23" s="452">
        <f t="shared" si="10"/>
        <v>0</v>
      </c>
      <c r="P23" s="452">
        <f t="shared" si="10"/>
        <v>0</v>
      </c>
      <c r="Q23" s="599"/>
    </row>
    <row r="24" spans="1:17" x14ac:dyDescent="0.2">
      <c r="A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599"/>
    </row>
    <row r="25" spans="1:17" x14ac:dyDescent="0.2">
      <c r="A25" s="446" t="s">
        <v>304</v>
      </c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</row>
    <row r="26" spans="1:17" x14ac:dyDescent="0.2">
      <c r="A26" s="449" t="s">
        <v>218</v>
      </c>
      <c r="B26" s="603"/>
      <c r="C26" s="453">
        <f>B26</f>
        <v>0</v>
      </c>
      <c r="D26" s="453">
        <f t="shared" ref="D26:P26" si="11">C26</f>
        <v>0</v>
      </c>
      <c r="E26" s="453">
        <f t="shared" si="11"/>
        <v>0</v>
      </c>
      <c r="F26" s="453">
        <f t="shared" si="11"/>
        <v>0</v>
      </c>
      <c r="G26" s="453">
        <f t="shared" si="11"/>
        <v>0</v>
      </c>
      <c r="H26" s="453">
        <f t="shared" si="11"/>
        <v>0</v>
      </c>
      <c r="I26" s="453">
        <f t="shared" si="11"/>
        <v>0</v>
      </c>
      <c r="J26" s="453">
        <f t="shared" si="11"/>
        <v>0</v>
      </c>
      <c r="K26" s="453">
        <f t="shared" si="11"/>
        <v>0</v>
      </c>
      <c r="L26" s="453">
        <f t="shared" si="11"/>
        <v>0</v>
      </c>
      <c r="M26" s="453">
        <f t="shared" si="11"/>
        <v>0</v>
      </c>
      <c r="N26" s="453">
        <f t="shared" si="11"/>
        <v>0</v>
      </c>
      <c r="O26" s="453">
        <f t="shared" si="11"/>
        <v>0</v>
      </c>
      <c r="P26" s="453">
        <f t="shared" si="11"/>
        <v>0</v>
      </c>
      <c r="Q26" s="599"/>
    </row>
    <row r="27" spans="1:17" x14ac:dyDescent="0.2">
      <c r="A27" s="449" t="s">
        <v>219</v>
      </c>
      <c r="B27" s="603"/>
      <c r="C27" s="453">
        <f t="shared" ref="C27:P29" si="12">+B27</f>
        <v>0</v>
      </c>
      <c r="D27" s="453">
        <f t="shared" si="12"/>
        <v>0</v>
      </c>
      <c r="E27" s="453">
        <f t="shared" si="12"/>
        <v>0</v>
      </c>
      <c r="F27" s="453">
        <f t="shared" si="12"/>
        <v>0</v>
      </c>
      <c r="G27" s="453">
        <f t="shared" si="12"/>
        <v>0</v>
      </c>
      <c r="H27" s="453">
        <f t="shared" si="12"/>
        <v>0</v>
      </c>
      <c r="I27" s="453">
        <f t="shared" si="12"/>
        <v>0</v>
      </c>
      <c r="J27" s="453">
        <f t="shared" si="12"/>
        <v>0</v>
      </c>
      <c r="K27" s="453">
        <f t="shared" si="12"/>
        <v>0</v>
      </c>
      <c r="L27" s="453">
        <f t="shared" si="12"/>
        <v>0</v>
      </c>
      <c r="M27" s="453">
        <f t="shared" si="12"/>
        <v>0</v>
      </c>
      <c r="N27" s="453">
        <f t="shared" si="12"/>
        <v>0</v>
      </c>
      <c r="O27" s="453">
        <f t="shared" si="12"/>
        <v>0</v>
      </c>
      <c r="P27" s="453">
        <f t="shared" si="12"/>
        <v>0</v>
      </c>
      <c r="Q27" s="599"/>
    </row>
    <row r="28" spans="1:17" x14ac:dyDescent="0.2">
      <c r="A28" s="447" t="s">
        <v>228</v>
      </c>
      <c r="B28" s="603"/>
      <c r="C28" s="453">
        <f t="shared" si="12"/>
        <v>0</v>
      </c>
      <c r="D28" s="453">
        <f t="shared" si="12"/>
        <v>0</v>
      </c>
      <c r="E28" s="453">
        <f t="shared" si="12"/>
        <v>0</v>
      </c>
      <c r="F28" s="453">
        <f t="shared" si="12"/>
        <v>0</v>
      </c>
      <c r="G28" s="453">
        <f t="shared" si="12"/>
        <v>0</v>
      </c>
      <c r="H28" s="453">
        <f t="shared" si="12"/>
        <v>0</v>
      </c>
      <c r="I28" s="453">
        <f t="shared" si="12"/>
        <v>0</v>
      </c>
      <c r="J28" s="453">
        <f t="shared" si="12"/>
        <v>0</v>
      </c>
      <c r="K28" s="453">
        <f t="shared" si="12"/>
        <v>0</v>
      </c>
      <c r="L28" s="453">
        <f t="shared" si="12"/>
        <v>0</v>
      </c>
      <c r="M28" s="453">
        <f t="shared" si="12"/>
        <v>0</v>
      </c>
      <c r="N28" s="453">
        <f t="shared" si="12"/>
        <v>0</v>
      </c>
      <c r="O28" s="453">
        <f t="shared" si="12"/>
        <v>0</v>
      </c>
      <c r="P28" s="453">
        <f t="shared" si="12"/>
        <v>0</v>
      </c>
      <c r="Q28" s="599"/>
    </row>
    <row r="29" spans="1:17" x14ac:dyDescent="0.2">
      <c r="A29" s="447" t="s">
        <v>303</v>
      </c>
      <c r="B29" s="603"/>
      <c r="C29" s="453">
        <f t="shared" si="12"/>
        <v>0</v>
      </c>
      <c r="D29" s="453">
        <f t="shared" si="12"/>
        <v>0</v>
      </c>
      <c r="E29" s="453">
        <f t="shared" si="12"/>
        <v>0</v>
      </c>
      <c r="F29" s="453">
        <f t="shared" si="12"/>
        <v>0</v>
      </c>
      <c r="G29" s="453">
        <f t="shared" si="12"/>
        <v>0</v>
      </c>
      <c r="H29" s="453">
        <f t="shared" si="12"/>
        <v>0</v>
      </c>
      <c r="I29" s="453">
        <f t="shared" si="12"/>
        <v>0</v>
      </c>
      <c r="J29" s="453">
        <f t="shared" si="12"/>
        <v>0</v>
      </c>
      <c r="K29" s="453">
        <f t="shared" si="12"/>
        <v>0</v>
      </c>
      <c r="L29" s="453">
        <f t="shared" si="12"/>
        <v>0</v>
      </c>
      <c r="M29" s="453">
        <f t="shared" si="12"/>
        <v>0</v>
      </c>
      <c r="N29" s="453">
        <f t="shared" si="12"/>
        <v>0</v>
      </c>
      <c r="O29" s="453">
        <f t="shared" si="12"/>
        <v>0</v>
      </c>
      <c r="P29" s="453">
        <f t="shared" si="12"/>
        <v>0</v>
      </c>
    </row>
    <row r="30" spans="1:17" x14ac:dyDescent="0.2">
      <c r="A30" s="448" t="s">
        <v>296</v>
      </c>
      <c r="B30" s="601">
        <f>SUM(B26:B29)</f>
        <v>0</v>
      </c>
      <c r="C30" s="452">
        <f t="shared" ref="C30:P30" si="13">SUM(C26:C29)</f>
        <v>0</v>
      </c>
      <c r="D30" s="452">
        <f t="shared" si="13"/>
        <v>0</v>
      </c>
      <c r="E30" s="452">
        <f t="shared" si="13"/>
        <v>0</v>
      </c>
      <c r="F30" s="452">
        <f t="shared" si="13"/>
        <v>0</v>
      </c>
      <c r="G30" s="452">
        <f t="shared" si="13"/>
        <v>0</v>
      </c>
      <c r="H30" s="452">
        <f t="shared" si="13"/>
        <v>0</v>
      </c>
      <c r="I30" s="452">
        <f t="shared" si="13"/>
        <v>0</v>
      </c>
      <c r="J30" s="452">
        <f t="shared" si="13"/>
        <v>0</v>
      </c>
      <c r="K30" s="452">
        <f t="shared" si="13"/>
        <v>0</v>
      </c>
      <c r="L30" s="452">
        <f t="shared" si="13"/>
        <v>0</v>
      </c>
      <c r="M30" s="452">
        <f t="shared" si="13"/>
        <v>0</v>
      </c>
      <c r="N30" s="452">
        <f t="shared" si="13"/>
        <v>0</v>
      </c>
      <c r="O30" s="452">
        <f t="shared" si="13"/>
        <v>0</v>
      </c>
      <c r="P30" s="452">
        <f t="shared" si="13"/>
        <v>0</v>
      </c>
    </row>
    <row r="31" spans="1:17" x14ac:dyDescent="0.2">
      <c r="A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</row>
    <row r="32" spans="1:17" x14ac:dyDescent="0.2">
      <c r="A32" s="448" t="s">
        <v>297</v>
      </c>
      <c r="B32" s="601">
        <f>B23-B30</f>
        <v>0</v>
      </c>
      <c r="C32" s="452">
        <f>C23-C30</f>
        <v>0</v>
      </c>
      <c r="D32" s="452">
        <f t="shared" ref="D32:P32" si="14">D23-D30</f>
        <v>0</v>
      </c>
      <c r="E32" s="452">
        <f t="shared" si="14"/>
        <v>0</v>
      </c>
      <c r="F32" s="452">
        <f t="shared" si="14"/>
        <v>0</v>
      </c>
      <c r="G32" s="452">
        <f t="shared" si="14"/>
        <v>0</v>
      </c>
      <c r="H32" s="452">
        <f t="shared" si="14"/>
        <v>0</v>
      </c>
      <c r="I32" s="452">
        <f t="shared" si="14"/>
        <v>0</v>
      </c>
      <c r="J32" s="452">
        <f t="shared" si="14"/>
        <v>0</v>
      </c>
      <c r="K32" s="452">
        <f t="shared" si="14"/>
        <v>0</v>
      </c>
      <c r="L32" s="452">
        <f t="shared" si="14"/>
        <v>0</v>
      </c>
      <c r="M32" s="452">
        <f t="shared" si="14"/>
        <v>0</v>
      </c>
      <c r="N32" s="452">
        <f t="shared" si="14"/>
        <v>0</v>
      </c>
      <c r="O32" s="452">
        <f t="shared" si="14"/>
        <v>0</v>
      </c>
      <c r="P32" s="452">
        <f t="shared" si="14"/>
        <v>0</v>
      </c>
    </row>
    <row r="33" spans="1:16" x14ac:dyDescent="0.2">
      <c r="A33" s="447"/>
      <c r="B33" s="599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</row>
    <row r="34" spans="1:16" ht="15.75" x14ac:dyDescent="0.25">
      <c r="A34" s="450" t="s">
        <v>298</v>
      </c>
      <c r="B34" s="604" t="e">
        <f>(+B23)/B26</f>
        <v>#DIV/0!</v>
      </c>
      <c r="C34" s="454" t="e">
        <f>(+C23)/C26</f>
        <v>#DIV/0!</v>
      </c>
      <c r="D34" s="454" t="e">
        <f t="shared" ref="D34:P34" si="15">(+D23)/D26</f>
        <v>#DIV/0!</v>
      </c>
      <c r="E34" s="454" t="e">
        <f t="shared" si="15"/>
        <v>#DIV/0!</v>
      </c>
      <c r="F34" s="454" t="e">
        <f t="shared" si="15"/>
        <v>#DIV/0!</v>
      </c>
      <c r="G34" s="454" t="e">
        <f t="shared" si="15"/>
        <v>#DIV/0!</v>
      </c>
      <c r="H34" s="454" t="e">
        <f t="shared" si="15"/>
        <v>#DIV/0!</v>
      </c>
      <c r="I34" s="454" t="e">
        <f t="shared" si="15"/>
        <v>#DIV/0!</v>
      </c>
      <c r="J34" s="454" t="e">
        <f t="shared" si="15"/>
        <v>#DIV/0!</v>
      </c>
      <c r="K34" s="454" t="e">
        <f t="shared" si="15"/>
        <v>#DIV/0!</v>
      </c>
      <c r="L34" s="454" t="e">
        <f t="shared" si="15"/>
        <v>#DIV/0!</v>
      </c>
      <c r="M34" s="454" t="e">
        <f t="shared" si="15"/>
        <v>#DIV/0!</v>
      </c>
      <c r="N34" s="454" t="e">
        <f t="shared" si="15"/>
        <v>#DIV/0!</v>
      </c>
      <c r="O34" s="454" t="e">
        <f t="shared" si="15"/>
        <v>#DIV/0!</v>
      </c>
      <c r="P34" s="454" t="e">
        <f t="shared" si="15"/>
        <v>#DIV/0!</v>
      </c>
    </row>
    <row r="35" spans="1:16" ht="16.5" thickBot="1" x14ac:dyDescent="0.3">
      <c r="A35" s="450" t="s">
        <v>299</v>
      </c>
      <c r="B35" s="604" t="e">
        <f>(B23)/B30</f>
        <v>#DIV/0!</v>
      </c>
      <c r="C35" s="454" t="e">
        <f>(+C23)/C30</f>
        <v>#DIV/0!</v>
      </c>
      <c r="D35" s="454" t="e">
        <f>(+D23)/D30</f>
        <v>#DIV/0!</v>
      </c>
      <c r="E35" s="454" t="e">
        <f t="shared" ref="E35:P35" si="16">(+E23)/E30</f>
        <v>#DIV/0!</v>
      </c>
      <c r="F35" s="454" t="e">
        <f t="shared" si="16"/>
        <v>#DIV/0!</v>
      </c>
      <c r="G35" s="454" t="e">
        <f t="shared" si="16"/>
        <v>#DIV/0!</v>
      </c>
      <c r="H35" s="454" t="e">
        <f t="shared" si="16"/>
        <v>#DIV/0!</v>
      </c>
      <c r="I35" s="454" t="e">
        <f t="shared" si="16"/>
        <v>#DIV/0!</v>
      </c>
      <c r="J35" s="454" t="e">
        <f t="shared" si="16"/>
        <v>#DIV/0!</v>
      </c>
      <c r="K35" s="454" t="e">
        <f t="shared" si="16"/>
        <v>#DIV/0!</v>
      </c>
      <c r="L35" s="454" t="e">
        <f t="shared" si="16"/>
        <v>#DIV/0!</v>
      </c>
      <c r="M35" s="454" t="e">
        <f t="shared" si="16"/>
        <v>#DIV/0!</v>
      </c>
      <c r="N35" s="454" t="e">
        <f t="shared" si="16"/>
        <v>#DIV/0!</v>
      </c>
      <c r="O35" s="454" t="e">
        <f t="shared" si="16"/>
        <v>#DIV/0!</v>
      </c>
      <c r="P35" s="454" t="e">
        <f t="shared" si="16"/>
        <v>#DIV/0!</v>
      </c>
    </row>
    <row r="36" spans="1:16" ht="15.75" thickTop="1" x14ac:dyDescent="0.2">
      <c r="A36" s="605"/>
      <c r="B36" s="605"/>
      <c r="C36" s="605"/>
      <c r="D36" s="605"/>
      <c r="E36" s="605"/>
      <c r="F36" s="605"/>
      <c r="G36" s="605"/>
      <c r="H36" s="605"/>
      <c r="I36" s="605"/>
      <c r="J36" s="605"/>
      <c r="K36" s="605"/>
      <c r="L36" s="605"/>
      <c r="M36" s="605"/>
      <c r="N36" s="605"/>
      <c r="O36" s="605"/>
      <c r="P36" s="605"/>
    </row>
    <row r="37" spans="1:16" x14ac:dyDescent="0.2">
      <c r="E37" s="256"/>
      <c r="F37" s="256"/>
      <c r="G37" s="256"/>
      <c r="H37" s="256"/>
      <c r="I37" s="256"/>
      <c r="J37" s="256"/>
    </row>
    <row r="38" spans="1:16" x14ac:dyDescent="0.2">
      <c r="A38" s="256"/>
      <c r="B38" s="599"/>
      <c r="C38" s="256"/>
      <c r="D38" s="256"/>
      <c r="E38" s="256"/>
      <c r="F38" s="256"/>
      <c r="G38" s="256"/>
      <c r="H38" s="256"/>
      <c r="I38" s="256"/>
      <c r="J38" s="256"/>
    </row>
    <row r="39" spans="1:16" x14ac:dyDescent="0.2">
      <c r="A39" s="256"/>
      <c r="B39" s="599"/>
      <c r="C39" s="256"/>
      <c r="D39" s="256"/>
      <c r="E39" s="256"/>
      <c r="F39" s="256"/>
      <c r="G39" s="256"/>
      <c r="H39" s="256"/>
      <c r="I39" s="256"/>
      <c r="J39" s="256"/>
    </row>
    <row r="40" spans="1:16" x14ac:dyDescent="0.2">
      <c r="A40" s="256"/>
      <c r="B40" s="599"/>
      <c r="C40" s="256"/>
      <c r="D40" s="256" t="s">
        <v>17</v>
      </c>
      <c r="E40" s="256" t="s">
        <v>17</v>
      </c>
      <c r="F40" s="256"/>
      <c r="G40" s="256"/>
      <c r="H40" s="256"/>
      <c r="I40" s="256" t="s">
        <v>17</v>
      </c>
      <c r="J40" s="256"/>
    </row>
    <row r="41" spans="1:16" x14ac:dyDescent="0.2">
      <c r="A41" s="256"/>
      <c r="B41" s="599"/>
      <c r="C41" s="256"/>
      <c r="D41" s="256" t="s">
        <v>17</v>
      </c>
      <c r="E41" s="256" t="s">
        <v>17</v>
      </c>
      <c r="F41" s="256"/>
      <c r="G41" s="256" t="s">
        <v>17</v>
      </c>
      <c r="H41" s="256"/>
      <c r="I41" s="256" t="s">
        <v>17</v>
      </c>
      <c r="J41" s="256"/>
    </row>
    <row r="42" spans="1:16" x14ac:dyDescent="0.2">
      <c r="A42" s="256"/>
      <c r="B42" s="599"/>
      <c r="C42" s="256"/>
      <c r="D42" s="256" t="s">
        <v>17</v>
      </c>
      <c r="E42" s="256" t="s">
        <v>17</v>
      </c>
      <c r="F42" s="256"/>
      <c r="G42" s="256"/>
      <c r="H42" s="256"/>
      <c r="I42" s="256"/>
      <c r="J42" s="256"/>
    </row>
    <row r="52" spans="1:10" x14ac:dyDescent="0.2">
      <c r="A52" s="256"/>
      <c r="B52" s="256"/>
      <c r="C52" s="256"/>
      <c r="D52" s="256"/>
      <c r="E52" s="256"/>
      <c r="F52" s="256"/>
      <c r="G52" s="256"/>
      <c r="H52" s="256"/>
      <c r="I52" s="256"/>
      <c r="J52" s="256"/>
    </row>
  </sheetData>
  <sheetProtection password="D8A6" sheet="1" objects="1" scenarios="1"/>
  <mergeCells count="1">
    <mergeCell ref="H5:I5"/>
  </mergeCells>
  <pageMargins left="0.5" right="0.5" top="0.5" bottom="0.5" header="0.5" footer="0.5"/>
  <pageSetup scale="44" orientation="landscape" r:id="rId1"/>
  <headerFooter alignWithMargins="0">
    <oddFooter>&amp;LRevised 11/2015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71"/>
  <sheetViews>
    <sheetView showWhiteSpace="0" view="pageLayout" zoomScaleNormal="85" workbookViewId="0">
      <selection activeCell="H14" sqref="H14"/>
    </sheetView>
  </sheetViews>
  <sheetFormatPr defaultColWidth="8.88671875" defaultRowHeight="15" x14ac:dyDescent="0.2"/>
  <cols>
    <col min="1" max="1" width="4.33203125" style="24" customWidth="1"/>
    <col min="2" max="2" width="3.88671875" style="24" customWidth="1"/>
    <col min="3" max="3" width="29.21875" style="24" customWidth="1"/>
    <col min="4" max="8" width="9.77734375" style="24" customWidth="1"/>
    <col min="9" max="16384" width="8.88671875" style="24"/>
  </cols>
  <sheetData>
    <row r="1" spans="1:8" x14ac:dyDescent="0.2">
      <c r="A1" s="652" t="s">
        <v>448</v>
      </c>
      <c r="B1" s="653"/>
      <c r="C1" s="653"/>
      <c r="D1" s="653"/>
      <c r="E1" s="653"/>
      <c r="F1" s="653"/>
      <c r="G1" s="653"/>
      <c r="H1" s="653"/>
    </row>
    <row r="2" spans="1:8" x14ac:dyDescent="0.2">
      <c r="A2" s="653" t="s">
        <v>283</v>
      </c>
      <c r="B2" s="653"/>
      <c r="C2" s="653"/>
      <c r="D2" s="653"/>
      <c r="E2" s="653"/>
      <c r="F2" s="653"/>
      <c r="G2" s="653"/>
      <c r="H2" s="653"/>
    </row>
    <row r="3" spans="1:8" ht="4.5" customHeight="1" x14ac:dyDescent="0.2">
      <c r="B3" s="118"/>
      <c r="C3" s="118"/>
      <c r="D3" s="118"/>
      <c r="E3" s="118"/>
      <c r="F3" s="119"/>
      <c r="G3" s="120"/>
    </row>
    <row r="4" spans="1:8" x14ac:dyDescent="0.2">
      <c r="C4" s="121" t="s">
        <v>0</v>
      </c>
      <c r="D4" s="122">
        <f>+'Dev Cost Budget %(A)'!C4</f>
        <v>0</v>
      </c>
      <c r="E4" s="123"/>
      <c r="F4" s="124"/>
      <c r="G4" s="125" t="s">
        <v>279</v>
      </c>
      <c r="H4" s="126"/>
    </row>
    <row r="5" spans="1:8" ht="3.75" customHeight="1" x14ac:dyDescent="0.2">
      <c r="B5" s="127"/>
      <c r="C5" s="119"/>
      <c r="D5" s="118"/>
      <c r="E5" s="118"/>
      <c r="F5" s="119"/>
      <c r="G5" s="128"/>
      <c r="H5" s="129"/>
    </row>
    <row r="6" spans="1:8" x14ac:dyDescent="0.2">
      <c r="C6" s="121" t="s">
        <v>69</v>
      </c>
      <c r="D6" s="238"/>
      <c r="E6" s="130" t="s">
        <v>70</v>
      </c>
      <c r="F6" s="237"/>
      <c r="G6" s="213" t="s">
        <v>71</v>
      </c>
      <c r="H6" s="131"/>
    </row>
    <row r="7" spans="1:8" ht="4.5" customHeight="1" x14ac:dyDescent="0.2">
      <c r="B7" s="118" t="s">
        <v>17</v>
      </c>
      <c r="C7" s="120"/>
      <c r="D7" s="118"/>
      <c r="E7" s="118"/>
      <c r="F7" s="119"/>
      <c r="G7" s="128"/>
      <c r="H7" s="129"/>
    </row>
    <row r="8" spans="1:8" ht="29.25" customHeight="1" x14ac:dyDescent="0.2">
      <c r="B8" s="132"/>
      <c r="C8" s="133" t="s">
        <v>72</v>
      </c>
      <c r="D8" s="219" t="s">
        <v>248</v>
      </c>
      <c r="E8" s="212" t="s">
        <v>73</v>
      </c>
      <c r="F8" s="212" t="s">
        <v>74</v>
      </c>
      <c r="G8" s="212" t="s">
        <v>274</v>
      </c>
      <c r="H8" s="212" t="s">
        <v>275</v>
      </c>
    </row>
    <row r="9" spans="1:8" x14ac:dyDescent="0.2">
      <c r="A9" s="233" t="s">
        <v>257</v>
      </c>
      <c r="B9" s="455" t="s">
        <v>10</v>
      </c>
      <c r="C9" s="456"/>
      <c r="D9" s="614"/>
      <c r="E9" s="134"/>
      <c r="F9" s="134"/>
      <c r="G9" s="135"/>
      <c r="H9" s="136"/>
    </row>
    <row r="10" spans="1:8" x14ac:dyDescent="0.2">
      <c r="A10" s="233" t="s">
        <v>258</v>
      </c>
      <c r="B10" s="457" t="s">
        <v>81</v>
      </c>
      <c r="C10" s="458"/>
      <c r="D10" s="141"/>
      <c r="E10" s="141"/>
      <c r="F10" s="141"/>
      <c r="G10" s="141"/>
      <c r="H10" s="615"/>
    </row>
    <row r="11" spans="1:8" x14ac:dyDescent="0.2">
      <c r="A11" s="234" t="s">
        <v>259</v>
      </c>
      <c r="B11" s="459" t="s">
        <v>264</v>
      </c>
      <c r="C11" s="460"/>
      <c r="D11" s="616"/>
      <c r="E11" s="141"/>
      <c r="F11" s="141"/>
      <c r="G11" s="141"/>
      <c r="H11" s="615"/>
    </row>
    <row r="12" spans="1:8" x14ac:dyDescent="0.2">
      <c r="A12" s="235"/>
      <c r="B12" s="457"/>
      <c r="C12" s="458" t="s">
        <v>82</v>
      </c>
      <c r="D12" s="616"/>
      <c r="E12" s="141"/>
      <c r="F12" s="141"/>
      <c r="G12" s="141"/>
      <c r="H12" s="141"/>
    </row>
    <row r="13" spans="1:8" x14ac:dyDescent="0.2">
      <c r="A13" s="235"/>
      <c r="B13" s="457"/>
      <c r="C13" s="458" t="s">
        <v>83</v>
      </c>
      <c r="D13" s="616"/>
      <c r="E13" s="141"/>
      <c r="F13" s="141"/>
      <c r="G13" s="141"/>
      <c r="H13" s="141"/>
    </row>
    <row r="14" spans="1:8" x14ac:dyDescent="0.2">
      <c r="A14" s="235"/>
      <c r="B14" s="457"/>
      <c r="C14" s="458" t="s">
        <v>84</v>
      </c>
      <c r="D14" s="616"/>
      <c r="E14" s="141"/>
      <c r="F14" s="141"/>
      <c r="G14" s="141"/>
      <c r="H14" s="141"/>
    </row>
    <row r="15" spans="1:8" x14ac:dyDescent="0.2">
      <c r="A15" s="235"/>
      <c r="B15" s="457"/>
      <c r="C15" s="458" t="s">
        <v>85</v>
      </c>
      <c r="D15" s="616"/>
      <c r="E15" s="141"/>
      <c r="F15" s="141"/>
      <c r="G15" s="141"/>
      <c r="H15" s="141"/>
    </row>
    <row r="16" spans="1:8" x14ac:dyDescent="0.2">
      <c r="A16" s="235"/>
      <c r="B16" s="457"/>
      <c r="C16" s="458" t="s">
        <v>86</v>
      </c>
      <c r="D16" s="616"/>
      <c r="E16" s="141"/>
      <c r="F16" s="141"/>
      <c r="G16" s="141"/>
      <c r="H16" s="141"/>
    </row>
    <row r="17" spans="1:8" x14ac:dyDescent="0.2">
      <c r="A17" s="235"/>
      <c r="B17" s="457"/>
      <c r="C17" s="458" t="s">
        <v>87</v>
      </c>
      <c r="D17" s="616"/>
      <c r="E17" s="141"/>
      <c r="F17" s="141"/>
      <c r="G17" s="141"/>
      <c r="H17" s="141"/>
    </row>
    <row r="18" spans="1:8" ht="15.75" thickBot="1" x14ac:dyDescent="0.25">
      <c r="A18" s="236"/>
      <c r="B18" s="457"/>
      <c r="C18" s="461" t="s">
        <v>392</v>
      </c>
      <c r="D18" s="349">
        <f>SUM(D12:D17)</f>
        <v>0</v>
      </c>
      <c r="E18" s="348">
        <f>SUM(E12:E17)</f>
        <v>0</v>
      </c>
      <c r="F18" s="348">
        <f>SUM(F12:F17)</f>
        <v>0</v>
      </c>
      <c r="G18" s="468">
        <f>SUM(G12:G17)</f>
        <v>0</v>
      </c>
      <c r="H18" s="349">
        <f>SUM(H12:H17)</f>
        <v>0</v>
      </c>
    </row>
    <row r="19" spans="1:8" ht="15.75" thickTop="1" x14ac:dyDescent="0.2">
      <c r="A19" s="234" t="s">
        <v>260</v>
      </c>
      <c r="B19" s="462" t="s">
        <v>181</v>
      </c>
      <c r="C19" s="463"/>
      <c r="D19" s="223"/>
      <c r="E19" s="224"/>
      <c r="F19" s="224"/>
      <c r="G19" s="224"/>
      <c r="H19" s="224"/>
    </row>
    <row r="20" spans="1:8" x14ac:dyDescent="0.2">
      <c r="A20" s="235"/>
      <c r="B20" s="458"/>
      <c r="C20" s="458" t="s">
        <v>75</v>
      </c>
      <c r="D20" s="221"/>
      <c r="E20" s="222"/>
      <c r="F20" s="222"/>
      <c r="G20" s="222"/>
      <c r="H20" s="222"/>
    </row>
    <row r="21" spans="1:8" x14ac:dyDescent="0.2">
      <c r="A21" s="235"/>
      <c r="B21" s="458"/>
      <c r="C21" s="458" t="s">
        <v>76</v>
      </c>
      <c r="D21" s="147"/>
      <c r="E21" s="141"/>
      <c r="F21" s="141"/>
      <c r="G21" s="141"/>
      <c r="H21" s="141"/>
    </row>
    <row r="22" spans="1:8" x14ac:dyDescent="0.2">
      <c r="A22" s="235"/>
      <c r="B22" s="458"/>
      <c r="C22" s="458" t="s">
        <v>77</v>
      </c>
      <c r="D22" s="147"/>
      <c r="E22" s="141"/>
      <c r="F22" s="141"/>
      <c r="G22" s="141"/>
      <c r="H22" s="141"/>
    </row>
    <row r="23" spans="1:8" x14ac:dyDescent="0.2">
      <c r="A23" s="235"/>
      <c r="B23" s="458"/>
      <c r="C23" s="458" t="s">
        <v>249</v>
      </c>
      <c r="D23" s="147"/>
      <c r="E23" s="141"/>
      <c r="F23" s="141"/>
      <c r="G23" s="141"/>
      <c r="H23" s="141"/>
    </row>
    <row r="24" spans="1:8" x14ac:dyDescent="0.2">
      <c r="A24" s="235"/>
      <c r="B24" s="458"/>
      <c r="C24" s="458" t="s">
        <v>250</v>
      </c>
      <c r="D24" s="147"/>
      <c r="E24" s="141"/>
      <c r="F24" s="141"/>
      <c r="G24" s="141"/>
      <c r="H24" s="141"/>
    </row>
    <row r="25" spans="1:8" x14ac:dyDescent="0.2">
      <c r="A25" s="235"/>
      <c r="B25" s="458"/>
      <c r="C25" s="458" t="s">
        <v>251</v>
      </c>
      <c r="D25" s="147"/>
      <c r="E25" s="141"/>
      <c r="F25" s="141"/>
      <c r="G25" s="141"/>
      <c r="H25" s="141"/>
    </row>
    <row r="26" spans="1:8" x14ac:dyDescent="0.2">
      <c r="A26" s="235"/>
      <c r="B26" s="458"/>
      <c r="C26" s="458" t="s">
        <v>252</v>
      </c>
      <c r="D26" s="147"/>
      <c r="E26" s="141"/>
      <c r="F26" s="141"/>
      <c r="G26" s="141"/>
      <c r="H26" s="141"/>
    </row>
    <row r="27" spans="1:8" x14ac:dyDescent="0.2">
      <c r="A27" s="235"/>
      <c r="B27" s="458"/>
      <c r="C27" s="458" t="s">
        <v>78</v>
      </c>
      <c r="D27" s="147"/>
      <c r="E27" s="141"/>
      <c r="F27" s="141"/>
      <c r="G27" s="141"/>
      <c r="H27" s="141"/>
    </row>
    <row r="28" spans="1:8" x14ac:dyDescent="0.2">
      <c r="A28" s="235"/>
      <c r="B28" s="458"/>
      <c r="C28" s="458" t="s">
        <v>253</v>
      </c>
      <c r="D28" s="147"/>
      <c r="E28" s="141"/>
      <c r="F28" s="141"/>
      <c r="G28" s="141"/>
      <c r="H28" s="141"/>
    </row>
    <row r="29" spans="1:8" x14ac:dyDescent="0.2">
      <c r="A29" s="235"/>
      <c r="B29" s="458"/>
      <c r="C29" s="458" t="s">
        <v>254</v>
      </c>
      <c r="D29" s="147"/>
      <c r="E29" s="141"/>
      <c r="F29" s="141"/>
      <c r="G29" s="141"/>
      <c r="H29" s="141"/>
    </row>
    <row r="30" spans="1:8" x14ac:dyDescent="0.2">
      <c r="A30" s="235"/>
      <c r="B30" s="458"/>
      <c r="C30" s="458" t="s">
        <v>79</v>
      </c>
      <c r="D30" s="147"/>
      <c r="E30" s="141"/>
      <c r="F30" s="141"/>
      <c r="G30" s="141"/>
      <c r="H30" s="141"/>
    </row>
    <row r="31" spans="1:8" x14ac:dyDescent="0.2">
      <c r="A31" s="235"/>
      <c r="B31" s="458"/>
      <c r="C31" s="458" t="s">
        <v>255</v>
      </c>
      <c r="D31" s="147"/>
      <c r="E31" s="141"/>
      <c r="F31" s="141"/>
      <c r="G31" s="141"/>
      <c r="H31" s="141"/>
    </row>
    <row r="32" spans="1:8" x14ac:dyDescent="0.2">
      <c r="A32" s="235"/>
      <c r="B32" s="458"/>
      <c r="C32" s="458" t="s">
        <v>256</v>
      </c>
      <c r="D32" s="147"/>
      <c r="E32" s="141"/>
      <c r="F32" s="141"/>
      <c r="G32" s="141"/>
      <c r="H32" s="141"/>
    </row>
    <row r="33" spans="1:8" x14ac:dyDescent="0.2">
      <c r="A33" s="235"/>
      <c r="B33" s="458"/>
      <c r="C33" s="458" t="s">
        <v>80</v>
      </c>
      <c r="D33" s="147"/>
      <c r="E33" s="141"/>
      <c r="F33" s="141"/>
      <c r="G33" s="141"/>
      <c r="H33" s="141"/>
    </row>
    <row r="34" spans="1:8" ht="15.75" thickBot="1" x14ac:dyDescent="0.25">
      <c r="A34" s="236"/>
      <c r="B34" s="464"/>
      <c r="C34" s="463" t="s">
        <v>393</v>
      </c>
      <c r="D34" s="348">
        <f>SUM(D20:D33)</f>
        <v>0</v>
      </c>
      <c r="E34" s="348">
        <f>SUM(E20:E33)</f>
        <v>0</v>
      </c>
      <c r="F34" s="348">
        <f>SUM(F20:F33)</f>
        <v>0</v>
      </c>
      <c r="G34" s="348">
        <f>SUM(G20:G33)</f>
        <v>0</v>
      </c>
      <c r="H34" s="348">
        <f>SUM(H20:H33)</f>
        <v>0</v>
      </c>
    </row>
    <row r="35" spans="1:8" ht="15.75" thickTop="1" x14ac:dyDescent="0.2">
      <c r="A35" s="234" t="s">
        <v>261</v>
      </c>
      <c r="B35" s="457" t="s">
        <v>179</v>
      </c>
      <c r="C35" s="458"/>
      <c r="D35" s="139"/>
      <c r="E35" s="140"/>
      <c r="F35" s="140"/>
      <c r="G35" s="140"/>
      <c r="H35" s="140"/>
    </row>
    <row r="36" spans="1:8" x14ac:dyDescent="0.2">
      <c r="A36" s="235"/>
      <c r="B36" s="458"/>
      <c r="C36" s="458"/>
      <c r="D36" s="147"/>
      <c r="E36" s="141"/>
      <c r="F36" s="141"/>
      <c r="G36" s="140"/>
      <c r="H36" s="140"/>
    </row>
    <row r="37" spans="1:8" x14ac:dyDescent="0.2">
      <c r="A37" s="235"/>
      <c r="B37" s="458"/>
      <c r="C37" s="458"/>
      <c r="D37" s="147"/>
      <c r="E37" s="141"/>
      <c r="F37" s="141"/>
      <c r="G37" s="140"/>
      <c r="H37" s="140"/>
    </row>
    <row r="38" spans="1:8" x14ac:dyDescent="0.2">
      <c r="A38" s="235"/>
      <c r="B38" s="458"/>
      <c r="C38" s="458"/>
      <c r="D38" s="147"/>
      <c r="E38" s="141"/>
      <c r="F38" s="141"/>
      <c r="G38" s="140"/>
      <c r="H38" s="140"/>
    </row>
    <row r="39" spans="1:8" ht="15.75" thickBot="1" x14ac:dyDescent="0.25">
      <c r="A39" s="236"/>
      <c r="B39" s="465"/>
      <c r="C39" s="463" t="s">
        <v>180</v>
      </c>
      <c r="D39" s="348">
        <f>SUM(D36:D38)</f>
        <v>0</v>
      </c>
      <c r="E39" s="348">
        <f>SUM(E36:E38)</f>
        <v>0</v>
      </c>
      <c r="F39" s="348">
        <f>SUM(F36:F38)</f>
        <v>0</v>
      </c>
      <c r="G39" s="468">
        <f>SUM(G36:G38)</f>
        <v>0</v>
      </c>
      <c r="H39" s="468">
        <f>SUM(H36:H38)</f>
        <v>0</v>
      </c>
    </row>
    <row r="40" spans="1:8" ht="15.75" thickTop="1" x14ac:dyDescent="0.2">
      <c r="A40" s="234" t="s">
        <v>262</v>
      </c>
      <c r="B40" s="137" t="s">
        <v>178</v>
      </c>
      <c r="C40" s="138"/>
      <c r="D40" s="139"/>
      <c r="E40" s="140"/>
      <c r="F40" s="140"/>
      <c r="G40" s="220"/>
      <c r="H40" s="220"/>
    </row>
    <row r="41" spans="1:8" x14ac:dyDescent="0.2">
      <c r="A41" s="235"/>
      <c r="B41" s="52"/>
      <c r="C41" s="387" t="s">
        <v>416</v>
      </c>
      <c r="D41" s="147"/>
      <c r="E41" s="141"/>
      <c r="F41" s="141"/>
      <c r="G41" s="141"/>
      <c r="H41" s="141"/>
    </row>
    <row r="42" spans="1:8" x14ac:dyDescent="0.2">
      <c r="A42" s="235"/>
      <c r="B42" s="52"/>
      <c r="C42" s="387" t="s">
        <v>417</v>
      </c>
      <c r="D42" s="147"/>
      <c r="E42" s="141"/>
      <c r="F42" s="141"/>
      <c r="G42" s="141"/>
      <c r="H42" s="141"/>
    </row>
    <row r="43" spans="1:8" x14ac:dyDescent="0.2">
      <c r="A43" s="235"/>
      <c r="B43" s="52"/>
      <c r="C43" s="52"/>
      <c r="D43" s="147"/>
      <c r="E43" s="141"/>
      <c r="F43" s="141"/>
      <c r="G43" s="141"/>
      <c r="H43" s="141"/>
    </row>
    <row r="44" spans="1:8" ht="15.75" thickBot="1" x14ac:dyDescent="0.25">
      <c r="A44" s="236"/>
      <c r="B44" s="142"/>
      <c r="C44" s="214" t="s">
        <v>394</v>
      </c>
      <c r="D44" s="348">
        <f>SUM(D41:D43)</f>
        <v>0</v>
      </c>
      <c r="E44" s="348">
        <f>SUM(E41:E43)</f>
        <v>0</v>
      </c>
      <c r="F44" s="348">
        <f>SUM(F41:F43)</f>
        <v>0</v>
      </c>
      <c r="G44" s="348">
        <f>SUM(G41:G43)</f>
        <v>0</v>
      </c>
      <c r="H44" s="348">
        <f>SUM(H41:H43)</f>
        <v>0</v>
      </c>
    </row>
    <row r="45" spans="1:8" ht="18.75" customHeight="1" thickTop="1" thickBot="1" x14ac:dyDescent="0.25">
      <c r="A45" s="233" t="s">
        <v>263</v>
      </c>
      <c r="B45" s="467" t="s">
        <v>88</v>
      </c>
      <c r="C45" s="466"/>
      <c r="D45" s="350">
        <f>+D9+D10+D18+D34+D39+D44</f>
        <v>0</v>
      </c>
      <c r="E45" s="350">
        <f>+E9+E10+E18+E34+E39+E44</f>
        <v>0</v>
      </c>
      <c r="F45" s="350">
        <f>+F9+F10+F18+F34+F39+F44</f>
        <v>0</v>
      </c>
      <c r="G45" s="350">
        <f>+G9+G10+G18+G34+G39+G44</f>
        <v>0</v>
      </c>
      <c r="H45" s="350">
        <f>+H9+H10+H18+H34+H39+H44</f>
        <v>0</v>
      </c>
    </row>
    <row r="46" spans="1:8" x14ac:dyDescent="0.2">
      <c r="A46" s="58"/>
      <c r="B46" s="228" t="s">
        <v>266</v>
      </c>
      <c r="C46" s="143"/>
      <c r="D46" s="120"/>
      <c r="E46" s="144"/>
      <c r="F46" s="120"/>
      <c r="G46" s="120"/>
    </row>
    <row r="47" spans="1:8" ht="33" customHeight="1" x14ac:dyDescent="0.2">
      <c r="A47" s="58"/>
      <c r="B47" s="196" t="s">
        <v>265</v>
      </c>
      <c r="C47" s="145"/>
      <c r="D47" s="146"/>
      <c r="E47" s="146"/>
      <c r="F47" s="227" t="s">
        <v>101</v>
      </c>
      <c r="G47" s="225"/>
      <c r="H47" s="226"/>
    </row>
    <row r="48" spans="1:8" x14ac:dyDescent="0.2">
      <c r="A48" s="58"/>
      <c r="D48" s="146"/>
      <c r="E48" s="146"/>
      <c r="F48" s="146"/>
      <c r="G48" s="146"/>
      <c r="H48" s="146"/>
    </row>
    <row r="49" spans="1:7" x14ac:dyDescent="0.2">
      <c r="A49" s="58"/>
      <c r="B49" s="143"/>
      <c r="C49" s="143"/>
      <c r="D49" s="120"/>
      <c r="E49" s="120"/>
      <c r="F49" s="120"/>
      <c r="G49" s="120"/>
    </row>
    <row r="50" spans="1:7" x14ac:dyDescent="0.2">
      <c r="A50" s="58"/>
      <c r="B50" s="76"/>
      <c r="C50" s="76"/>
    </row>
    <row r="51" spans="1:7" x14ac:dyDescent="0.2">
      <c r="B51" s="76"/>
      <c r="C51" s="76"/>
    </row>
    <row r="52" spans="1:7" x14ac:dyDescent="0.2">
      <c r="B52" s="76"/>
      <c r="C52" s="76"/>
    </row>
    <row r="53" spans="1:7" x14ac:dyDescent="0.2">
      <c r="B53" s="76"/>
      <c r="C53" s="76"/>
    </row>
    <row r="54" spans="1:7" x14ac:dyDescent="0.2">
      <c r="B54" s="76"/>
      <c r="C54" s="76"/>
    </row>
    <row r="55" spans="1:7" x14ac:dyDescent="0.2">
      <c r="B55" s="76"/>
      <c r="C55" s="76"/>
    </row>
    <row r="56" spans="1:7" x14ac:dyDescent="0.2">
      <c r="B56" s="76"/>
      <c r="C56" s="76"/>
    </row>
    <row r="57" spans="1:7" x14ac:dyDescent="0.2">
      <c r="B57" s="76"/>
      <c r="C57" s="76"/>
    </row>
    <row r="58" spans="1:7" x14ac:dyDescent="0.2">
      <c r="B58" s="76"/>
      <c r="C58" s="76"/>
    </row>
    <row r="59" spans="1:7" x14ac:dyDescent="0.2">
      <c r="B59" s="76"/>
      <c r="C59" s="76"/>
    </row>
    <row r="60" spans="1:7" x14ac:dyDescent="0.2">
      <c r="B60" s="76"/>
      <c r="C60" s="76"/>
    </row>
    <row r="61" spans="1:7" x14ac:dyDescent="0.2">
      <c r="B61" s="76"/>
      <c r="C61" s="76"/>
    </row>
    <row r="62" spans="1:7" x14ac:dyDescent="0.2">
      <c r="B62" s="76"/>
      <c r="C62" s="76"/>
    </row>
    <row r="63" spans="1:7" x14ac:dyDescent="0.2">
      <c r="B63" s="76"/>
      <c r="C63" s="76"/>
    </row>
    <row r="64" spans="1:7" x14ac:dyDescent="0.2">
      <c r="B64" s="76"/>
      <c r="C64" s="76"/>
    </row>
    <row r="65" spans="2:3" x14ac:dyDescent="0.2">
      <c r="B65" s="76"/>
      <c r="C65" s="76"/>
    </row>
    <row r="66" spans="2:3" x14ac:dyDescent="0.2">
      <c r="B66" s="76"/>
      <c r="C66" s="76"/>
    </row>
    <row r="67" spans="2:3" x14ac:dyDescent="0.2">
      <c r="B67" s="76"/>
      <c r="C67" s="76"/>
    </row>
    <row r="68" spans="2:3" x14ac:dyDescent="0.2">
      <c r="B68" s="76"/>
      <c r="C68" s="76"/>
    </row>
    <row r="69" spans="2:3" x14ac:dyDescent="0.2">
      <c r="B69" s="76"/>
      <c r="C69" s="76"/>
    </row>
    <row r="70" spans="2:3" x14ac:dyDescent="0.2">
      <c r="B70" s="76"/>
      <c r="C70" s="76"/>
    </row>
    <row r="71" spans="2:3" x14ac:dyDescent="0.2">
      <c r="B71" s="76"/>
      <c r="C71" s="76"/>
    </row>
  </sheetData>
  <sheetProtection password="CC02" sheet="1" objects="1" scenarios="1" selectLockedCells="1"/>
  <mergeCells count="2">
    <mergeCell ref="A1:H1"/>
    <mergeCell ref="A2:H2"/>
  </mergeCells>
  <phoneticPr fontId="0" type="noConversion"/>
  <printOptions horizontalCentered="1"/>
  <pageMargins left="0.5" right="0.5" top="0.5" bottom="0.24" header="0.5" footer="0.5"/>
  <pageSetup scale="85" orientation="portrait" horizontalDpi="1200" verticalDpi="1200" r:id="rId1"/>
  <headerFooter alignWithMargins="0"/>
  <ignoredErrors>
    <ignoredError sqref="D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DW207"/>
  <sheetViews>
    <sheetView view="pageLayout" zoomScaleNormal="75" workbookViewId="0">
      <selection activeCell="G6" sqref="G6"/>
    </sheetView>
  </sheetViews>
  <sheetFormatPr defaultColWidth="8.88671875" defaultRowHeight="15" x14ac:dyDescent="0.2"/>
  <cols>
    <col min="1" max="1" width="4.109375" style="24" customWidth="1"/>
    <col min="2" max="3" width="2.6640625" style="24" customWidth="1"/>
    <col min="4" max="5" width="8.88671875" style="24"/>
    <col min="6" max="6" width="10.21875" style="24" customWidth="1"/>
    <col min="7" max="7" width="12.88671875" style="24" customWidth="1"/>
    <col min="8" max="8" width="6.109375" style="24" customWidth="1"/>
    <col min="9" max="9" width="16.33203125" style="24" customWidth="1"/>
    <col min="10" max="10" width="11.77734375" style="24" customWidth="1"/>
    <col min="11" max="11" width="10.5546875" style="24" customWidth="1"/>
    <col min="12" max="16384" width="8.88671875" style="24"/>
  </cols>
  <sheetData>
    <row r="1" spans="2:127" x14ac:dyDescent="0.2">
      <c r="B1" s="469" t="s">
        <v>448</v>
      </c>
      <c r="C1" s="149"/>
      <c r="D1" s="149"/>
      <c r="E1" s="149"/>
      <c r="F1" s="149"/>
      <c r="G1" s="149"/>
      <c r="H1" s="149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</row>
    <row r="2" spans="2:127" x14ac:dyDescent="0.2">
      <c r="B2" s="148" t="s">
        <v>89</v>
      </c>
      <c r="C2" s="149"/>
      <c r="D2" s="149"/>
      <c r="E2" s="149"/>
      <c r="F2" s="149"/>
      <c r="G2" s="149"/>
      <c r="H2" s="149"/>
      <c r="I2" s="119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</row>
    <row r="3" spans="2:127" ht="24" customHeight="1" x14ac:dyDescent="0.2">
      <c r="C3" s="149"/>
      <c r="D3" s="363" t="s">
        <v>0</v>
      </c>
      <c r="E3" s="654">
        <f>'Sources of Funds (A-1)'!B4</f>
        <v>0</v>
      </c>
      <c r="F3" s="654"/>
      <c r="G3" s="654"/>
      <c r="H3" s="362" t="s">
        <v>1</v>
      </c>
      <c r="I3" s="470">
        <f>'Sources of Funds (A-1)'!I4</f>
        <v>0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</row>
    <row r="4" spans="2:127" ht="15.75" thickBot="1" x14ac:dyDescent="0.25">
      <c r="B4" s="150"/>
      <c r="C4" s="149"/>
      <c r="D4" s="149"/>
      <c r="E4" s="149"/>
      <c r="F4" s="149"/>
      <c r="G4" s="149"/>
      <c r="H4" s="240"/>
      <c r="I4" s="119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</row>
    <row r="5" spans="2:127" ht="27.75" customHeight="1" thickBot="1" x14ac:dyDescent="0.25">
      <c r="B5" s="151"/>
      <c r="C5" s="152"/>
      <c r="D5" s="153" t="s">
        <v>90</v>
      </c>
      <c r="E5" s="152"/>
      <c r="F5" s="152"/>
      <c r="G5" s="154" t="s">
        <v>91</v>
      </c>
      <c r="H5" s="245" t="s">
        <v>280</v>
      </c>
      <c r="I5" s="294" t="s">
        <v>335</v>
      </c>
      <c r="J5" s="58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</row>
    <row r="6" spans="2:127" ht="18" customHeight="1" thickTop="1" x14ac:dyDescent="0.25">
      <c r="B6" s="8" t="s">
        <v>92</v>
      </c>
      <c r="C6" s="9"/>
      <c r="D6" s="9"/>
      <c r="E6" s="9"/>
      <c r="F6" s="9"/>
      <c r="G6" s="155"/>
      <c r="H6" s="242"/>
      <c r="I6" s="293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</row>
    <row r="7" spans="2:127" ht="18" customHeight="1" x14ac:dyDescent="0.2">
      <c r="B7" s="156"/>
      <c r="C7" s="9" t="s">
        <v>93</v>
      </c>
      <c r="D7" s="9"/>
      <c r="E7" s="9"/>
      <c r="F7" s="9"/>
      <c r="G7" s="157"/>
      <c r="H7" s="243"/>
      <c r="I7" s="291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</row>
    <row r="8" spans="2:127" ht="18" customHeight="1" x14ac:dyDescent="0.2">
      <c r="B8" s="156"/>
      <c r="C8" s="9" t="s">
        <v>336</v>
      </c>
      <c r="D8" s="9"/>
      <c r="E8" s="9"/>
      <c r="F8" s="9"/>
      <c r="G8" s="157"/>
      <c r="H8" s="243"/>
      <c r="I8" s="291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</row>
    <row r="9" spans="2:127" ht="18" customHeight="1" x14ac:dyDescent="0.2">
      <c r="B9" s="156"/>
      <c r="C9" s="9" t="s">
        <v>94</v>
      </c>
      <c r="D9" s="9"/>
      <c r="E9" s="9"/>
      <c r="F9" s="9"/>
      <c r="G9" s="157"/>
      <c r="H9" s="243"/>
      <c r="I9" s="291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</row>
    <row r="10" spans="2:127" ht="18" customHeight="1" x14ac:dyDescent="0.2">
      <c r="B10" s="158"/>
      <c r="C10" s="159" t="s">
        <v>95</v>
      </c>
      <c r="D10" s="159"/>
      <c r="E10" s="159"/>
      <c r="F10" s="159"/>
      <c r="G10" s="157"/>
      <c r="H10" s="243"/>
      <c r="I10" s="291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</row>
    <row r="11" spans="2:127" ht="18" customHeight="1" x14ac:dyDescent="0.25">
      <c r="B11" s="8" t="s">
        <v>348</v>
      </c>
      <c r="C11" s="9"/>
      <c r="D11" s="9"/>
      <c r="E11" s="9"/>
      <c r="F11" s="9"/>
      <c r="G11" s="160"/>
      <c r="H11" s="244"/>
      <c r="I11" s="291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</row>
    <row r="12" spans="2:127" ht="18" customHeight="1" x14ac:dyDescent="0.2">
      <c r="B12" s="156"/>
      <c r="C12" s="10" t="s">
        <v>96</v>
      </c>
      <c r="D12" s="9"/>
      <c r="E12" s="9"/>
      <c r="F12" s="9"/>
      <c r="G12" s="160"/>
      <c r="H12" s="244"/>
      <c r="I12" s="291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</row>
    <row r="13" spans="2:127" ht="18" customHeight="1" x14ac:dyDescent="0.2">
      <c r="B13" s="156"/>
      <c r="C13" s="9"/>
      <c r="D13" s="9" t="s">
        <v>105</v>
      </c>
      <c r="E13" s="9"/>
      <c r="F13" s="9"/>
      <c r="G13" s="157"/>
      <c r="H13" s="243"/>
      <c r="I13" s="291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</row>
    <row r="14" spans="2:127" ht="18" customHeight="1" x14ac:dyDescent="0.2">
      <c r="B14" s="156"/>
      <c r="C14" s="9"/>
      <c r="D14" s="9" t="s">
        <v>338</v>
      </c>
      <c r="E14" s="9"/>
      <c r="F14" s="9"/>
      <c r="G14" s="157"/>
      <c r="H14" s="243"/>
      <c r="I14" s="291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</row>
    <row r="15" spans="2:127" ht="18" customHeight="1" x14ac:dyDescent="0.2">
      <c r="B15" s="156"/>
      <c r="C15" s="9"/>
      <c r="D15" s="9" t="s">
        <v>97</v>
      </c>
      <c r="E15" s="9"/>
      <c r="F15" s="9"/>
      <c r="G15" s="157"/>
      <c r="H15" s="243"/>
      <c r="I15" s="291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</row>
    <row r="16" spans="2:127" ht="18" customHeight="1" x14ac:dyDescent="0.2">
      <c r="B16" s="156"/>
      <c r="C16" s="10" t="s">
        <v>98</v>
      </c>
      <c r="D16" s="9"/>
      <c r="E16" s="9"/>
      <c r="F16" s="9"/>
      <c r="G16" s="160"/>
      <c r="H16" s="244"/>
      <c r="I16" s="291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</row>
    <row r="17" spans="2:127" ht="18" customHeight="1" x14ac:dyDescent="0.2">
      <c r="B17" s="156"/>
      <c r="C17" s="9"/>
      <c r="D17" s="9" t="s">
        <v>105</v>
      </c>
      <c r="E17" s="9"/>
      <c r="F17" s="9"/>
      <c r="G17" s="157"/>
      <c r="H17" s="243"/>
      <c r="I17" s="291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</row>
    <row r="18" spans="2:127" ht="18" customHeight="1" x14ac:dyDescent="0.2">
      <c r="B18" s="156"/>
      <c r="C18" s="9"/>
      <c r="D18" s="9" t="s">
        <v>338</v>
      </c>
      <c r="E18" s="9"/>
      <c r="F18" s="9"/>
      <c r="G18" s="157"/>
      <c r="H18" s="243"/>
      <c r="I18" s="298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</row>
    <row r="19" spans="2:127" ht="18" customHeight="1" x14ac:dyDescent="0.2">
      <c r="B19" s="156"/>
      <c r="C19" s="9"/>
      <c r="D19" s="9" t="s">
        <v>97</v>
      </c>
      <c r="E19" s="9"/>
      <c r="F19" s="9"/>
      <c r="G19" s="157"/>
      <c r="H19" s="243"/>
      <c r="I19" s="299"/>
      <c r="J19" s="295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</row>
    <row r="20" spans="2:127" ht="18" customHeight="1" x14ac:dyDescent="0.2">
      <c r="B20" s="156"/>
      <c r="C20" s="10" t="s">
        <v>99</v>
      </c>
      <c r="D20" s="9"/>
      <c r="E20" s="9"/>
      <c r="F20" s="9"/>
      <c r="G20" s="160"/>
      <c r="H20" s="244"/>
      <c r="I20" s="471"/>
      <c r="J20" s="296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</row>
    <row r="21" spans="2:127" ht="18" customHeight="1" x14ac:dyDescent="0.2">
      <c r="B21" s="156"/>
      <c r="C21" s="9"/>
      <c r="D21" s="9" t="s">
        <v>339</v>
      </c>
      <c r="E21" s="9"/>
      <c r="F21" s="9"/>
      <c r="G21" s="157"/>
      <c r="H21" s="243"/>
      <c r="I21" s="301"/>
      <c r="J21" s="297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</row>
    <row r="22" spans="2:127" ht="18" customHeight="1" x14ac:dyDescent="0.2">
      <c r="B22" s="156"/>
      <c r="C22" s="9"/>
      <c r="D22" s="9" t="s">
        <v>340</v>
      </c>
      <c r="E22" s="9"/>
      <c r="F22" s="9"/>
      <c r="G22" s="157"/>
      <c r="H22" s="243"/>
      <c r="I22" s="301"/>
      <c r="J22" s="297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</row>
    <row r="23" spans="2:127" ht="18" customHeight="1" x14ac:dyDescent="0.2">
      <c r="B23" s="156"/>
      <c r="C23" s="9"/>
      <c r="D23" s="9" t="s">
        <v>102</v>
      </c>
      <c r="E23" s="9"/>
      <c r="F23" s="9"/>
      <c r="G23" s="157"/>
      <c r="H23" s="243"/>
      <c r="I23" s="301"/>
      <c r="J23" s="30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</row>
    <row r="24" spans="2:127" ht="18" customHeight="1" x14ac:dyDescent="0.2">
      <c r="B24" s="156"/>
      <c r="C24" s="10" t="s">
        <v>103</v>
      </c>
      <c r="D24" s="9"/>
      <c r="E24" s="9"/>
      <c r="F24" s="9"/>
      <c r="G24" s="160"/>
      <c r="H24" s="244"/>
      <c r="I24" s="291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</row>
    <row r="25" spans="2:127" ht="18" customHeight="1" x14ac:dyDescent="0.2">
      <c r="B25" s="156"/>
      <c r="C25" s="9"/>
      <c r="D25" s="161" t="s">
        <v>104</v>
      </c>
      <c r="E25" s="162"/>
      <c r="F25" s="159"/>
      <c r="G25" s="157"/>
      <c r="H25" s="243"/>
      <c r="I25" s="291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</row>
    <row r="26" spans="2:127" ht="18" customHeight="1" x14ac:dyDescent="0.2">
      <c r="B26" s="156"/>
      <c r="C26" s="9"/>
      <c r="D26" s="9" t="s">
        <v>105</v>
      </c>
      <c r="E26" s="9"/>
      <c r="F26" s="9"/>
      <c r="G26" s="157"/>
      <c r="H26" s="243"/>
      <c r="I26" s="291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</row>
    <row r="27" spans="2:127" ht="18" customHeight="1" x14ac:dyDescent="0.2">
      <c r="B27" s="156"/>
      <c r="C27" s="9"/>
      <c r="D27" s="9" t="s">
        <v>106</v>
      </c>
      <c r="E27" s="9"/>
      <c r="F27" s="9"/>
      <c r="G27" s="157"/>
      <c r="H27" s="243"/>
      <c r="I27" s="291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</row>
    <row r="28" spans="2:127" ht="18" customHeight="1" x14ac:dyDescent="0.2">
      <c r="B28" s="156"/>
      <c r="C28" s="9"/>
      <c r="D28" s="9" t="s">
        <v>97</v>
      </c>
      <c r="E28" s="9"/>
      <c r="F28" s="9"/>
      <c r="G28" s="157"/>
      <c r="H28" s="243"/>
      <c r="I28" s="291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</row>
    <row r="29" spans="2:127" ht="18" customHeight="1" x14ac:dyDescent="0.2">
      <c r="B29" s="156"/>
      <c r="C29" s="10" t="s">
        <v>103</v>
      </c>
      <c r="D29" s="9"/>
      <c r="E29" s="9"/>
      <c r="F29" s="9"/>
      <c r="G29" s="160"/>
      <c r="H29" s="244"/>
      <c r="I29" s="291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</row>
    <row r="30" spans="2:127" ht="18" customHeight="1" x14ac:dyDescent="0.2">
      <c r="B30" s="156"/>
      <c r="C30" s="9"/>
      <c r="D30" s="161" t="s">
        <v>104</v>
      </c>
      <c r="E30" s="162"/>
      <c r="F30" s="159"/>
      <c r="G30" s="157"/>
      <c r="H30" s="243"/>
      <c r="I30" s="291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</row>
    <row r="31" spans="2:127" ht="18" customHeight="1" x14ac:dyDescent="0.2">
      <c r="B31" s="156"/>
      <c r="C31" s="9"/>
      <c r="D31" s="9" t="s">
        <v>105</v>
      </c>
      <c r="E31" s="9"/>
      <c r="F31" s="9"/>
      <c r="G31" s="157"/>
      <c r="H31" s="243"/>
      <c r="I31" s="291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</row>
    <row r="32" spans="2:127" ht="18" customHeight="1" x14ac:dyDescent="0.2">
      <c r="B32" s="156"/>
      <c r="C32" s="9"/>
      <c r="D32" s="9" t="s">
        <v>106</v>
      </c>
      <c r="E32" s="9"/>
      <c r="F32" s="9"/>
      <c r="G32" s="157"/>
      <c r="H32" s="243"/>
      <c r="I32" s="291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</row>
    <row r="33" spans="2:127" ht="18" customHeight="1" x14ac:dyDescent="0.2">
      <c r="B33" s="158"/>
      <c r="C33" s="159"/>
      <c r="D33" s="159" t="s">
        <v>97</v>
      </c>
      <c r="E33" s="159"/>
      <c r="F33" s="159"/>
      <c r="G33" s="157"/>
      <c r="H33" s="243"/>
      <c r="I33" s="291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</row>
    <row r="34" spans="2:127" ht="18" customHeight="1" x14ac:dyDescent="0.25">
      <c r="B34" s="8" t="s">
        <v>107</v>
      </c>
      <c r="C34" s="9"/>
      <c r="D34" s="9"/>
      <c r="E34" s="9"/>
      <c r="F34" s="9"/>
      <c r="G34" s="157"/>
      <c r="H34" s="243"/>
      <c r="I34" s="291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</row>
    <row r="35" spans="2:127" ht="18" customHeight="1" x14ac:dyDescent="0.25">
      <c r="B35" s="8" t="s">
        <v>347</v>
      </c>
      <c r="C35" s="9"/>
      <c r="D35" s="9"/>
      <c r="E35" s="9"/>
      <c r="F35" s="9"/>
      <c r="G35" s="157"/>
      <c r="H35" s="243"/>
      <c r="I35" s="291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</row>
    <row r="36" spans="2:127" ht="18" customHeight="1" x14ac:dyDescent="0.25">
      <c r="B36" s="289" t="s">
        <v>337</v>
      </c>
      <c r="C36" s="9"/>
      <c r="D36" s="9"/>
      <c r="E36" s="9"/>
      <c r="F36" s="9"/>
      <c r="G36" s="157"/>
      <c r="H36" s="243"/>
      <c r="I36" s="291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</row>
    <row r="37" spans="2:127" ht="18" customHeight="1" x14ac:dyDescent="0.25">
      <c r="B37" s="8" t="s">
        <v>108</v>
      </c>
      <c r="C37" s="9"/>
      <c r="D37" s="9"/>
      <c r="E37" s="9"/>
      <c r="F37" s="9"/>
      <c r="G37" s="157"/>
      <c r="H37" s="243"/>
      <c r="I37" s="291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</row>
    <row r="38" spans="2:127" ht="18" customHeight="1" x14ac:dyDescent="0.25">
      <c r="B38" s="8" t="s">
        <v>109</v>
      </c>
      <c r="C38" s="9"/>
      <c r="D38" s="9"/>
      <c r="E38" s="9"/>
      <c r="F38" s="9"/>
      <c r="G38" s="157"/>
      <c r="H38" s="243"/>
      <c r="I38" s="291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</row>
    <row r="39" spans="2:127" ht="18" customHeight="1" x14ac:dyDescent="0.25">
      <c r="B39" s="289" t="s">
        <v>346</v>
      </c>
      <c r="C39" s="9"/>
      <c r="D39" s="9"/>
      <c r="E39" s="9"/>
      <c r="F39" s="9"/>
      <c r="G39" s="157"/>
      <c r="H39" s="243"/>
      <c r="I39" s="291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</row>
    <row r="40" spans="2:127" ht="18" customHeight="1" x14ac:dyDescent="0.25">
      <c r="B40" s="8" t="s">
        <v>111</v>
      </c>
      <c r="C40" s="9"/>
      <c r="D40" s="9"/>
      <c r="E40" s="9"/>
      <c r="F40" s="9"/>
      <c r="G40" s="157"/>
      <c r="H40" s="243"/>
      <c r="I40" s="291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</row>
    <row r="41" spans="2:127" ht="18" customHeight="1" thickBot="1" x14ac:dyDescent="0.3">
      <c r="B41" s="290" t="s">
        <v>110</v>
      </c>
      <c r="C41" s="163"/>
      <c r="D41" s="163"/>
      <c r="E41" s="163"/>
      <c r="F41" s="163"/>
      <c r="G41" s="164"/>
      <c r="H41" s="241"/>
      <c r="I41" s="292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</row>
    <row r="42" spans="2:127" x14ac:dyDescent="0.2">
      <c r="B42" s="58"/>
      <c r="C42" s="58"/>
      <c r="D42" s="58"/>
      <c r="E42" s="58"/>
      <c r="F42" s="58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</row>
    <row r="43" spans="2:127" x14ac:dyDescent="0.2">
      <c r="B43" s="58"/>
      <c r="C43" s="58"/>
      <c r="D43" s="58"/>
      <c r="E43" s="58"/>
      <c r="F43" s="58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</row>
    <row r="44" spans="2:127" x14ac:dyDescent="0.2">
      <c r="B44" s="58"/>
      <c r="C44" s="58"/>
      <c r="D44" s="58"/>
      <c r="E44" s="58"/>
      <c r="F44" s="58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</row>
    <row r="45" spans="2:127" x14ac:dyDescent="0.2">
      <c r="B45" s="58"/>
      <c r="C45" s="58"/>
      <c r="D45" s="58"/>
      <c r="E45" s="58"/>
      <c r="F45" s="58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</row>
    <row r="46" spans="2:127" x14ac:dyDescent="0.2">
      <c r="B46" s="58"/>
      <c r="C46" s="58"/>
      <c r="D46" s="58"/>
      <c r="E46" s="58"/>
      <c r="F46" s="58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</row>
    <row r="47" spans="2:127" x14ac:dyDescent="0.2">
      <c r="B47" s="58"/>
      <c r="C47" s="58"/>
      <c r="D47" s="58"/>
      <c r="E47" s="58"/>
      <c r="F47" s="58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</row>
    <row r="48" spans="2:127" x14ac:dyDescent="0.2">
      <c r="B48" s="58"/>
      <c r="C48" s="58"/>
      <c r="D48" s="58"/>
      <c r="E48" s="58"/>
      <c r="F48" s="58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</row>
    <row r="49" spans="2:127" x14ac:dyDescent="0.2">
      <c r="B49" s="58"/>
      <c r="C49" s="58"/>
      <c r="D49" s="58"/>
      <c r="E49" s="58"/>
      <c r="F49" s="58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</row>
    <row r="50" spans="2:127" x14ac:dyDescent="0.2">
      <c r="B50" s="58"/>
      <c r="C50" s="58"/>
      <c r="D50" s="58"/>
      <c r="E50" s="58"/>
      <c r="F50" s="58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</row>
    <row r="51" spans="2:127" x14ac:dyDescent="0.2">
      <c r="B51" s="58"/>
      <c r="C51" s="58"/>
      <c r="D51" s="58"/>
      <c r="E51" s="58"/>
      <c r="F51" s="58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</row>
    <row r="52" spans="2:127" x14ac:dyDescent="0.2">
      <c r="B52" s="58"/>
      <c r="C52" s="58"/>
      <c r="D52" s="58"/>
      <c r="E52" s="58"/>
      <c r="F52" s="58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</row>
    <row r="53" spans="2:127" x14ac:dyDescent="0.2">
      <c r="B53" s="58"/>
      <c r="C53" s="58"/>
      <c r="D53" s="58"/>
      <c r="E53" s="58"/>
      <c r="F53" s="58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</row>
    <row r="54" spans="2:127" x14ac:dyDescent="0.2">
      <c r="B54" s="58"/>
      <c r="C54" s="58"/>
      <c r="D54" s="58"/>
      <c r="E54" s="58"/>
      <c r="F54" s="58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</row>
    <row r="55" spans="2:127" x14ac:dyDescent="0.2">
      <c r="B55" s="58"/>
      <c r="C55" s="58"/>
      <c r="D55" s="58"/>
      <c r="E55" s="58"/>
      <c r="F55" s="58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</row>
    <row r="56" spans="2:127" x14ac:dyDescent="0.2">
      <c r="B56" s="58"/>
      <c r="C56" s="58"/>
      <c r="D56" s="58"/>
      <c r="E56" s="58"/>
      <c r="F56" s="58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</row>
    <row r="57" spans="2:127" x14ac:dyDescent="0.2">
      <c r="B57" s="58"/>
      <c r="C57" s="58"/>
      <c r="D57" s="58"/>
      <c r="E57" s="58"/>
      <c r="F57" s="58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</row>
    <row r="58" spans="2:127" x14ac:dyDescent="0.2">
      <c r="B58" s="58"/>
      <c r="C58" s="58"/>
      <c r="D58" s="58"/>
      <c r="E58" s="58"/>
      <c r="F58" s="58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</row>
    <row r="59" spans="2:127" x14ac:dyDescent="0.2">
      <c r="B59" s="58"/>
      <c r="C59" s="58"/>
      <c r="D59" s="58"/>
      <c r="E59" s="58"/>
      <c r="F59" s="58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</row>
    <row r="60" spans="2:127" x14ac:dyDescent="0.2">
      <c r="B60" s="58"/>
      <c r="C60" s="58"/>
      <c r="D60" s="58"/>
      <c r="E60" s="58"/>
      <c r="F60" s="58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</row>
    <row r="61" spans="2:127" x14ac:dyDescent="0.2">
      <c r="B61" s="58"/>
      <c r="C61" s="58"/>
      <c r="D61" s="58"/>
      <c r="E61" s="58"/>
      <c r="F61" s="58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</row>
    <row r="62" spans="2:127" x14ac:dyDescent="0.2">
      <c r="B62" s="58"/>
      <c r="C62" s="58"/>
      <c r="D62" s="58"/>
      <c r="E62" s="58"/>
      <c r="F62" s="58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</row>
    <row r="63" spans="2:127" x14ac:dyDescent="0.2">
      <c r="B63" s="58"/>
      <c r="C63" s="58"/>
      <c r="D63" s="58"/>
      <c r="E63" s="58"/>
      <c r="F63" s="58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</row>
    <row r="64" spans="2:127" x14ac:dyDescent="0.2">
      <c r="B64" s="58"/>
      <c r="C64" s="58"/>
      <c r="D64" s="58"/>
      <c r="E64" s="58"/>
      <c r="F64" s="58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</row>
    <row r="65" spans="2:127" x14ac:dyDescent="0.2">
      <c r="B65" s="58"/>
      <c r="C65" s="58"/>
      <c r="D65" s="58"/>
      <c r="E65" s="58"/>
      <c r="F65" s="58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</row>
    <row r="66" spans="2:127" x14ac:dyDescent="0.2">
      <c r="B66" s="58"/>
      <c r="C66" s="58"/>
      <c r="D66" s="58"/>
      <c r="E66" s="58"/>
      <c r="F66" s="58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</row>
    <row r="67" spans="2:127" x14ac:dyDescent="0.2">
      <c r="B67" s="58"/>
      <c r="C67" s="58"/>
      <c r="D67" s="58"/>
      <c r="E67" s="58"/>
      <c r="F67" s="58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</row>
    <row r="68" spans="2:127" x14ac:dyDescent="0.2">
      <c r="B68" s="58"/>
      <c r="C68" s="58"/>
      <c r="D68" s="58"/>
      <c r="E68" s="58"/>
      <c r="F68" s="58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</row>
    <row r="69" spans="2:127" x14ac:dyDescent="0.2">
      <c r="B69" s="58"/>
      <c r="C69" s="58"/>
      <c r="D69" s="58"/>
      <c r="E69" s="58"/>
      <c r="F69" s="58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</row>
    <row r="70" spans="2:127" x14ac:dyDescent="0.2">
      <c r="B70" s="58"/>
      <c r="C70" s="58"/>
      <c r="D70" s="58"/>
      <c r="E70" s="58"/>
      <c r="F70" s="58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</row>
    <row r="71" spans="2:127" x14ac:dyDescent="0.2">
      <c r="B71" s="58"/>
      <c r="C71" s="58"/>
      <c r="D71" s="58"/>
      <c r="E71" s="58"/>
      <c r="F71" s="58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</row>
    <row r="72" spans="2:127" x14ac:dyDescent="0.2">
      <c r="B72" s="58"/>
      <c r="C72" s="58"/>
      <c r="D72" s="58"/>
      <c r="E72" s="58"/>
      <c r="F72" s="58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</row>
    <row r="73" spans="2:127" x14ac:dyDescent="0.2">
      <c r="B73" s="58"/>
      <c r="C73" s="58"/>
      <c r="D73" s="58"/>
      <c r="E73" s="58"/>
      <c r="F73" s="58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</row>
    <row r="74" spans="2:127" x14ac:dyDescent="0.2">
      <c r="B74" s="58"/>
      <c r="C74" s="58"/>
      <c r="D74" s="58"/>
      <c r="E74" s="58"/>
      <c r="F74" s="58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</row>
    <row r="75" spans="2:127" x14ac:dyDescent="0.2">
      <c r="B75" s="58"/>
      <c r="C75" s="58"/>
      <c r="D75" s="58"/>
      <c r="E75" s="58"/>
      <c r="F75" s="58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</row>
    <row r="76" spans="2:127" x14ac:dyDescent="0.2">
      <c r="B76" s="58"/>
      <c r="C76" s="58"/>
      <c r="D76" s="58"/>
      <c r="E76" s="58"/>
      <c r="F76" s="58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</row>
    <row r="77" spans="2:127" x14ac:dyDescent="0.2">
      <c r="B77" s="58"/>
      <c r="C77" s="58"/>
      <c r="D77" s="58"/>
      <c r="E77" s="58"/>
      <c r="F77" s="58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</row>
    <row r="78" spans="2:127" x14ac:dyDescent="0.2">
      <c r="B78" s="58"/>
      <c r="C78" s="58"/>
      <c r="D78" s="58"/>
      <c r="E78" s="58"/>
      <c r="F78" s="58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</row>
    <row r="79" spans="2:127" x14ac:dyDescent="0.2">
      <c r="B79" s="58"/>
      <c r="C79" s="58"/>
      <c r="D79" s="58"/>
      <c r="E79" s="58"/>
      <c r="F79" s="58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</row>
    <row r="80" spans="2:127" x14ac:dyDescent="0.2">
      <c r="B80" s="58"/>
      <c r="C80" s="58"/>
      <c r="D80" s="58"/>
      <c r="E80" s="58"/>
      <c r="F80" s="58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</row>
    <row r="81" spans="2:127" x14ac:dyDescent="0.2">
      <c r="B81" s="58"/>
      <c r="C81" s="58"/>
      <c r="D81" s="58"/>
      <c r="E81" s="58"/>
      <c r="F81" s="58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</row>
    <row r="82" spans="2:127" x14ac:dyDescent="0.2">
      <c r="B82" s="58"/>
      <c r="C82" s="58"/>
      <c r="D82" s="58"/>
      <c r="E82" s="58"/>
      <c r="F82" s="58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</row>
    <row r="83" spans="2:127" x14ac:dyDescent="0.2">
      <c r="B83" s="58"/>
      <c r="C83" s="58"/>
      <c r="D83" s="58"/>
      <c r="E83" s="58"/>
      <c r="F83" s="58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</row>
    <row r="84" spans="2:127" x14ac:dyDescent="0.2">
      <c r="B84" s="58"/>
      <c r="C84" s="58"/>
      <c r="D84" s="58"/>
      <c r="E84" s="58"/>
      <c r="F84" s="58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</row>
    <row r="85" spans="2:127" x14ac:dyDescent="0.2">
      <c r="B85" s="58"/>
      <c r="C85" s="58"/>
      <c r="D85" s="58"/>
      <c r="E85" s="58"/>
      <c r="F85" s="58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</row>
    <row r="86" spans="2:127" x14ac:dyDescent="0.2">
      <c r="B86" s="58"/>
      <c r="C86" s="58"/>
      <c r="D86" s="58"/>
      <c r="E86" s="58"/>
      <c r="F86" s="58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</row>
    <row r="87" spans="2:127" x14ac:dyDescent="0.2">
      <c r="B87" s="58"/>
      <c r="C87" s="58"/>
      <c r="D87" s="58"/>
      <c r="E87" s="58"/>
      <c r="F87" s="58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</row>
    <row r="88" spans="2:127" x14ac:dyDescent="0.2">
      <c r="B88" s="58"/>
      <c r="C88" s="58"/>
      <c r="D88" s="58"/>
      <c r="E88" s="58"/>
      <c r="F88" s="58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</row>
    <row r="89" spans="2:127" x14ac:dyDescent="0.2">
      <c r="B89" s="58"/>
      <c r="C89" s="58"/>
      <c r="D89" s="58"/>
      <c r="E89" s="58"/>
      <c r="F89" s="58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</row>
    <row r="90" spans="2:127" x14ac:dyDescent="0.2">
      <c r="B90" s="58"/>
      <c r="C90" s="58"/>
      <c r="D90" s="58"/>
      <c r="E90" s="58"/>
      <c r="F90" s="58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</row>
    <row r="91" spans="2:127" x14ac:dyDescent="0.2">
      <c r="B91" s="58"/>
      <c r="C91" s="58"/>
      <c r="D91" s="58"/>
      <c r="E91" s="58"/>
      <c r="F91" s="58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</row>
    <row r="92" spans="2:127" x14ac:dyDescent="0.2">
      <c r="B92" s="58"/>
      <c r="C92" s="58"/>
      <c r="D92" s="58"/>
      <c r="E92" s="58"/>
      <c r="F92" s="58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</row>
    <row r="93" spans="2:127" x14ac:dyDescent="0.2">
      <c r="B93" s="58"/>
      <c r="C93" s="58"/>
      <c r="D93" s="58"/>
      <c r="E93" s="58"/>
      <c r="F93" s="58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</row>
    <row r="94" spans="2:127" x14ac:dyDescent="0.2">
      <c r="B94" s="58"/>
      <c r="C94" s="58"/>
      <c r="D94" s="58"/>
      <c r="E94" s="58"/>
      <c r="F94" s="58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</row>
    <row r="95" spans="2:127" x14ac:dyDescent="0.2">
      <c r="B95" s="58"/>
      <c r="C95" s="58"/>
      <c r="D95" s="58"/>
      <c r="E95" s="58"/>
      <c r="F95" s="58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</row>
    <row r="96" spans="2:127" x14ac:dyDescent="0.2">
      <c r="B96" s="58"/>
      <c r="C96" s="58"/>
      <c r="D96" s="58"/>
      <c r="E96" s="58"/>
      <c r="F96" s="58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</row>
    <row r="97" spans="2:127" x14ac:dyDescent="0.2">
      <c r="B97" s="58"/>
      <c r="C97" s="58"/>
      <c r="D97" s="58"/>
      <c r="E97" s="58"/>
      <c r="F97" s="58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</row>
    <row r="98" spans="2:127" x14ac:dyDescent="0.2">
      <c r="B98" s="58"/>
      <c r="C98" s="58"/>
      <c r="D98" s="58"/>
      <c r="E98" s="58"/>
      <c r="F98" s="58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</row>
    <row r="99" spans="2:127" x14ac:dyDescent="0.2">
      <c r="B99" s="58"/>
      <c r="C99" s="58"/>
      <c r="D99" s="58"/>
      <c r="E99" s="58"/>
      <c r="F99" s="58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</row>
    <row r="100" spans="2:127" x14ac:dyDescent="0.2"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</row>
    <row r="101" spans="2:127" x14ac:dyDescent="0.2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</row>
    <row r="102" spans="2:127" x14ac:dyDescent="0.2"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</row>
    <row r="103" spans="2:127" x14ac:dyDescent="0.2"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</row>
    <row r="104" spans="2:127" x14ac:dyDescent="0.2"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</row>
    <row r="105" spans="2:127" x14ac:dyDescent="0.2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</row>
    <row r="106" spans="2:127" x14ac:dyDescent="0.2"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</row>
    <row r="107" spans="2:127" x14ac:dyDescent="0.2"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</row>
    <row r="108" spans="2:127" x14ac:dyDescent="0.2"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</row>
    <row r="109" spans="2:127" x14ac:dyDescent="0.2"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</row>
    <row r="110" spans="2:127" x14ac:dyDescent="0.2"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</row>
    <row r="111" spans="2:127" x14ac:dyDescent="0.2"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</row>
    <row r="112" spans="2:127" x14ac:dyDescent="0.2"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</row>
    <row r="113" spans="2:127" x14ac:dyDescent="0.2"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</row>
    <row r="114" spans="2:127" x14ac:dyDescent="0.2"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</row>
    <row r="115" spans="2:127" x14ac:dyDescent="0.2"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</row>
    <row r="116" spans="2:127" x14ac:dyDescent="0.2"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</row>
    <row r="117" spans="2:127" x14ac:dyDescent="0.2"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</row>
    <row r="118" spans="2:127" x14ac:dyDescent="0.2"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</row>
    <row r="119" spans="2:127" x14ac:dyDescent="0.2"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</row>
    <row r="120" spans="2:127" x14ac:dyDescent="0.2"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</row>
    <row r="121" spans="2:127" x14ac:dyDescent="0.2"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</row>
    <row r="122" spans="2:127" x14ac:dyDescent="0.2"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</row>
    <row r="123" spans="2:127" x14ac:dyDescent="0.2"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</row>
    <row r="124" spans="2:127" x14ac:dyDescent="0.2"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</row>
    <row r="125" spans="2:127" x14ac:dyDescent="0.2"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</row>
    <row r="126" spans="2:127" x14ac:dyDescent="0.2"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</row>
    <row r="127" spans="2:127" x14ac:dyDescent="0.2"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</row>
    <row r="128" spans="2:127" x14ac:dyDescent="0.2"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</row>
    <row r="129" spans="2:127" x14ac:dyDescent="0.2"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</row>
    <row r="130" spans="2:127" x14ac:dyDescent="0.2"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</row>
    <row r="131" spans="2:127" x14ac:dyDescent="0.2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</row>
    <row r="132" spans="2:127" x14ac:dyDescent="0.2"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</row>
    <row r="133" spans="2:127" x14ac:dyDescent="0.2"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</row>
    <row r="134" spans="2:127" x14ac:dyDescent="0.2"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</row>
    <row r="135" spans="2:127" x14ac:dyDescent="0.2"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</row>
    <row r="136" spans="2:127" x14ac:dyDescent="0.2"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</row>
    <row r="137" spans="2:127" x14ac:dyDescent="0.2"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</row>
    <row r="138" spans="2:127" x14ac:dyDescent="0.2"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</row>
    <row r="139" spans="2:127" x14ac:dyDescent="0.2"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</row>
    <row r="140" spans="2:127" x14ac:dyDescent="0.2"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</row>
    <row r="141" spans="2:127" x14ac:dyDescent="0.2"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</row>
    <row r="142" spans="2:127" x14ac:dyDescent="0.2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</row>
    <row r="143" spans="2:127" x14ac:dyDescent="0.2"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</row>
    <row r="144" spans="2:127" x14ac:dyDescent="0.2"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</row>
    <row r="145" spans="2:127" x14ac:dyDescent="0.2"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</row>
    <row r="146" spans="2:127" x14ac:dyDescent="0.2"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</row>
    <row r="147" spans="2:127" x14ac:dyDescent="0.2"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</row>
    <row r="148" spans="2:127" x14ac:dyDescent="0.2"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</row>
    <row r="149" spans="2:127" x14ac:dyDescent="0.2"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</row>
    <row r="150" spans="2:127" x14ac:dyDescent="0.2"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</row>
    <row r="151" spans="2:127" x14ac:dyDescent="0.2"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</row>
    <row r="152" spans="2:127" x14ac:dyDescent="0.2"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</row>
    <row r="153" spans="2:127" x14ac:dyDescent="0.2"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  <c r="DT153" s="120"/>
      <c r="DU153" s="120"/>
      <c r="DV153" s="120"/>
      <c r="DW153" s="120"/>
    </row>
    <row r="154" spans="2:127" x14ac:dyDescent="0.2"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</row>
    <row r="155" spans="2:127" x14ac:dyDescent="0.2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</row>
    <row r="156" spans="2:127" x14ac:dyDescent="0.2"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</row>
    <row r="157" spans="2:127" x14ac:dyDescent="0.2"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</row>
    <row r="158" spans="2:127" x14ac:dyDescent="0.2"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</row>
    <row r="159" spans="2:127" x14ac:dyDescent="0.2"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</row>
    <row r="160" spans="2:127" x14ac:dyDescent="0.2"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</row>
    <row r="161" spans="2:127" x14ac:dyDescent="0.2"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120"/>
      <c r="DW161" s="120"/>
    </row>
    <row r="162" spans="2:127" x14ac:dyDescent="0.2"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</row>
    <row r="163" spans="2:127" x14ac:dyDescent="0.2"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</row>
    <row r="164" spans="2:127" x14ac:dyDescent="0.2"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120"/>
      <c r="DW164" s="120"/>
    </row>
    <row r="165" spans="2:127" x14ac:dyDescent="0.2"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</row>
    <row r="166" spans="2:127" x14ac:dyDescent="0.2"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</row>
    <row r="167" spans="2:127" x14ac:dyDescent="0.2"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</row>
    <row r="168" spans="2:127" x14ac:dyDescent="0.2"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</row>
    <row r="169" spans="2:127" x14ac:dyDescent="0.2"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</row>
    <row r="170" spans="2:127" x14ac:dyDescent="0.2"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</row>
    <row r="171" spans="2:127" x14ac:dyDescent="0.2"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</row>
    <row r="172" spans="2:127" x14ac:dyDescent="0.2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</row>
    <row r="173" spans="2:127" x14ac:dyDescent="0.2"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</row>
    <row r="174" spans="2:127" x14ac:dyDescent="0.2"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</row>
    <row r="175" spans="2:127" x14ac:dyDescent="0.2"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</row>
    <row r="176" spans="2:127" x14ac:dyDescent="0.2"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</row>
    <row r="177" spans="2:127" x14ac:dyDescent="0.2"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</row>
    <row r="178" spans="2:127" x14ac:dyDescent="0.2"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  <c r="DR178" s="120"/>
      <c r="DS178" s="120"/>
      <c r="DT178" s="120"/>
      <c r="DU178" s="120"/>
      <c r="DV178" s="120"/>
      <c r="DW178" s="120"/>
    </row>
    <row r="179" spans="2:127" x14ac:dyDescent="0.2"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</row>
    <row r="180" spans="2:127" x14ac:dyDescent="0.2"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</row>
    <row r="181" spans="2:127" x14ac:dyDescent="0.2"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</row>
    <row r="182" spans="2:127" x14ac:dyDescent="0.2"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</row>
    <row r="183" spans="2:127" x14ac:dyDescent="0.2"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</row>
    <row r="184" spans="2:127" x14ac:dyDescent="0.2"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</row>
    <row r="185" spans="2:127" x14ac:dyDescent="0.2"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</row>
    <row r="186" spans="2:127" x14ac:dyDescent="0.2"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</row>
    <row r="187" spans="2:127" x14ac:dyDescent="0.2"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</row>
    <row r="188" spans="2:127" x14ac:dyDescent="0.2"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</row>
    <row r="189" spans="2:127" x14ac:dyDescent="0.2"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120"/>
      <c r="DQ189" s="120"/>
      <c r="DR189" s="120"/>
      <c r="DS189" s="120"/>
      <c r="DT189" s="120"/>
      <c r="DU189" s="120"/>
      <c r="DV189" s="120"/>
      <c r="DW189" s="120"/>
    </row>
    <row r="190" spans="2:127" x14ac:dyDescent="0.2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</row>
    <row r="191" spans="2:127" x14ac:dyDescent="0.2"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</row>
    <row r="192" spans="2:127" x14ac:dyDescent="0.2"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20"/>
      <c r="DU192" s="120"/>
      <c r="DV192" s="120"/>
      <c r="DW192" s="120"/>
    </row>
    <row r="193" spans="2:127" x14ac:dyDescent="0.2"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0"/>
      <c r="DS193" s="120"/>
      <c r="DT193" s="120"/>
      <c r="DU193" s="120"/>
      <c r="DV193" s="120"/>
      <c r="DW193" s="120"/>
    </row>
    <row r="194" spans="2:127" x14ac:dyDescent="0.2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120"/>
      <c r="DQ194" s="120"/>
      <c r="DR194" s="120"/>
      <c r="DS194" s="120"/>
      <c r="DT194" s="120"/>
      <c r="DU194" s="120"/>
      <c r="DV194" s="120"/>
      <c r="DW194" s="120"/>
    </row>
    <row r="195" spans="2:127" x14ac:dyDescent="0.2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120"/>
      <c r="DQ195" s="120"/>
      <c r="DR195" s="120"/>
      <c r="DS195" s="120"/>
      <c r="DT195" s="120"/>
      <c r="DU195" s="120"/>
      <c r="DV195" s="120"/>
      <c r="DW195" s="120"/>
    </row>
    <row r="196" spans="2:127" x14ac:dyDescent="0.2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120"/>
      <c r="DQ196" s="120"/>
      <c r="DR196" s="120"/>
      <c r="DS196" s="120"/>
      <c r="DT196" s="120"/>
      <c r="DU196" s="120"/>
      <c r="DV196" s="120"/>
      <c r="DW196" s="120"/>
    </row>
    <row r="197" spans="2:127" x14ac:dyDescent="0.2"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120"/>
      <c r="DQ197" s="120"/>
      <c r="DR197" s="120"/>
      <c r="DS197" s="120"/>
      <c r="DT197" s="120"/>
      <c r="DU197" s="120"/>
      <c r="DV197" s="120"/>
      <c r="DW197" s="120"/>
    </row>
    <row r="198" spans="2:127" x14ac:dyDescent="0.2"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</row>
    <row r="199" spans="2:127" x14ac:dyDescent="0.2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</row>
    <row r="200" spans="2:127" x14ac:dyDescent="0.2"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120"/>
      <c r="DQ200" s="120"/>
      <c r="DR200" s="120"/>
      <c r="DS200" s="120"/>
      <c r="DT200" s="120"/>
      <c r="DU200" s="120"/>
      <c r="DV200" s="120"/>
      <c r="DW200" s="120"/>
    </row>
    <row r="201" spans="2:127" x14ac:dyDescent="0.2"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20"/>
      <c r="DU201" s="120"/>
      <c r="DV201" s="120"/>
      <c r="DW201" s="120"/>
    </row>
    <row r="202" spans="2:127" x14ac:dyDescent="0.2"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</row>
    <row r="203" spans="2:127" x14ac:dyDescent="0.2"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</row>
    <row r="204" spans="2:127" x14ac:dyDescent="0.2"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</row>
    <row r="205" spans="2:127" x14ac:dyDescent="0.2"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</row>
    <row r="206" spans="2:127" x14ac:dyDescent="0.2"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</row>
    <row r="207" spans="2:127" x14ac:dyDescent="0.2"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120"/>
      <c r="DQ207" s="120"/>
      <c r="DR207" s="120"/>
      <c r="DS207" s="120"/>
      <c r="DT207" s="120"/>
      <c r="DU207" s="120"/>
      <c r="DV207" s="120"/>
      <c r="DW207" s="120"/>
    </row>
  </sheetData>
  <mergeCells count="1">
    <mergeCell ref="E3:G3"/>
  </mergeCells>
  <phoneticPr fontId="0" type="noConversion"/>
  <printOptions horizontalCentered="1" verticalCentered="1"/>
  <pageMargins left="0.5" right="0.5" top="0.15" bottom="0.15" header="0.5" footer="0.39"/>
  <pageSetup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1"/>
  <sheetViews>
    <sheetView view="pageLayout" zoomScaleNormal="50" workbookViewId="0">
      <selection activeCell="C6" sqref="C6"/>
    </sheetView>
  </sheetViews>
  <sheetFormatPr defaultColWidth="8.88671875" defaultRowHeight="12.75" x14ac:dyDescent="0.2"/>
  <cols>
    <col min="1" max="1" width="9.21875" style="166" customWidth="1"/>
    <col min="2" max="2" width="35.44140625" style="166" customWidth="1"/>
    <col min="3" max="3" width="15" style="166" customWidth="1"/>
    <col min="4" max="4" width="18.88671875" style="166" customWidth="1"/>
    <col min="5" max="5" width="15.6640625" style="166" customWidth="1"/>
    <col min="6" max="6" width="1.77734375" style="166" customWidth="1"/>
    <col min="7" max="7" width="2.77734375" style="166" customWidth="1"/>
    <col min="8" max="16384" width="8.88671875" style="166"/>
  </cols>
  <sheetData>
    <row r="1" spans="1:7" ht="21.75" customHeight="1" x14ac:dyDescent="0.25">
      <c r="A1" s="165" t="s">
        <v>448</v>
      </c>
      <c r="B1" s="17"/>
      <c r="C1" s="17"/>
      <c r="D1" s="17"/>
      <c r="E1" s="17"/>
    </row>
    <row r="2" spans="1:7" ht="24.75" customHeight="1" x14ac:dyDescent="0.2">
      <c r="A2" s="16" t="s">
        <v>410</v>
      </c>
      <c r="B2" s="17"/>
      <c r="C2" s="17"/>
      <c r="D2" s="17"/>
      <c r="E2" s="17"/>
    </row>
    <row r="3" spans="1:7" ht="15.75" customHeight="1" x14ac:dyDescent="0.2">
      <c r="A3" s="360"/>
      <c r="B3" s="27" t="s">
        <v>0</v>
      </c>
      <c r="C3" s="63">
        <f>'Sources of Funds (A-1)'!B4</f>
        <v>0</v>
      </c>
      <c r="D3" s="167"/>
      <c r="E3" s="17"/>
    </row>
    <row r="4" spans="1:7" ht="17.25" customHeight="1" thickBot="1" x14ac:dyDescent="0.25">
      <c r="A4" s="18"/>
      <c r="B4" s="361" t="s">
        <v>1</v>
      </c>
      <c r="C4" s="485">
        <f>'Sources of Funds (A-1)'!I4</f>
        <v>0</v>
      </c>
      <c r="D4" s="18"/>
      <c r="E4" s="18"/>
    </row>
    <row r="5" spans="1:7" ht="28.5" customHeight="1" thickTop="1" thickBot="1" x14ac:dyDescent="0.25">
      <c r="A5" s="168"/>
      <c r="B5" s="169"/>
      <c r="C5" s="19" t="s">
        <v>276</v>
      </c>
      <c r="D5" s="20" t="s">
        <v>277</v>
      </c>
      <c r="E5" s="20" t="s">
        <v>112</v>
      </c>
    </row>
    <row r="6" spans="1:7" s="173" customFormat="1" ht="33" customHeight="1" thickTop="1" x14ac:dyDescent="0.2">
      <c r="A6" s="170"/>
      <c r="B6" s="171" t="s">
        <v>270</v>
      </c>
      <c r="C6" s="617"/>
      <c r="D6" s="617"/>
      <c r="E6" s="379"/>
      <c r="F6" s="172"/>
      <c r="G6" s="172"/>
    </row>
    <row r="7" spans="1:7" ht="35.25" customHeight="1" x14ac:dyDescent="0.2">
      <c r="A7" s="174" t="s">
        <v>113</v>
      </c>
      <c r="B7" s="175" t="s">
        <v>114</v>
      </c>
      <c r="C7" s="378"/>
      <c r="D7" s="377"/>
      <c r="E7" s="380"/>
      <c r="F7" s="176"/>
      <c r="G7" s="176"/>
    </row>
    <row r="8" spans="1:7" ht="33.75" customHeight="1" x14ac:dyDescent="0.2">
      <c r="A8" s="174" t="s">
        <v>113</v>
      </c>
      <c r="B8" s="175" t="s">
        <v>286</v>
      </c>
      <c r="C8" s="378"/>
      <c r="D8" s="377"/>
      <c r="E8" s="380"/>
      <c r="F8" s="176"/>
      <c r="G8" s="176"/>
    </row>
    <row r="9" spans="1:7" ht="33.75" customHeight="1" x14ac:dyDescent="0.2">
      <c r="A9" s="174" t="s">
        <v>113</v>
      </c>
      <c r="B9" s="175" t="s">
        <v>152</v>
      </c>
      <c r="C9" s="378"/>
      <c r="D9" s="377"/>
      <c r="E9" s="380"/>
      <c r="F9" s="176"/>
      <c r="G9" s="176"/>
    </row>
    <row r="10" spans="1:7" ht="35.25" customHeight="1" x14ac:dyDescent="0.2">
      <c r="A10" s="174" t="s">
        <v>113</v>
      </c>
      <c r="B10" s="175" t="s">
        <v>115</v>
      </c>
      <c r="C10" s="378"/>
      <c r="D10" s="377"/>
      <c r="E10" s="380"/>
      <c r="F10" s="176"/>
      <c r="G10" s="176"/>
    </row>
    <row r="11" spans="1:7" ht="24" customHeight="1" x14ac:dyDescent="0.2">
      <c r="A11" s="174" t="s">
        <v>116</v>
      </c>
      <c r="B11" s="479" t="s">
        <v>117</v>
      </c>
      <c r="C11" s="477">
        <f>C6-C7-C8-C9-C10</f>
        <v>0</v>
      </c>
      <c r="D11" s="477">
        <f>D6-D7-D8-D9-D10</f>
        <v>0</v>
      </c>
      <c r="E11" s="380"/>
      <c r="F11" s="176"/>
      <c r="G11" s="176"/>
    </row>
    <row r="12" spans="1:7" ht="41.25" customHeight="1" x14ac:dyDescent="0.2">
      <c r="A12" s="177" t="s">
        <v>118</v>
      </c>
      <c r="B12" s="480" t="s">
        <v>285</v>
      </c>
      <c r="C12" s="375">
        <v>1</v>
      </c>
      <c r="D12" s="376">
        <v>1.3</v>
      </c>
      <c r="E12" s="381"/>
      <c r="F12" s="176"/>
      <c r="G12" s="176"/>
    </row>
    <row r="13" spans="1:7" ht="24" customHeight="1" x14ac:dyDescent="0.2">
      <c r="A13" s="178" t="s">
        <v>116</v>
      </c>
      <c r="B13" s="481" t="str">
        <f>+B11</f>
        <v>Eligible Basis</v>
      </c>
      <c r="C13" s="478">
        <f>C12*C11</f>
        <v>0</v>
      </c>
      <c r="D13" s="478">
        <f>D12*D11</f>
        <v>0</v>
      </c>
      <c r="E13" s="382"/>
      <c r="F13" s="176"/>
      <c r="G13" s="176"/>
    </row>
    <row r="14" spans="1:7" ht="68.25" customHeight="1" x14ac:dyDescent="0.2">
      <c r="A14" s="179" t="s">
        <v>118</v>
      </c>
      <c r="B14" s="482" t="s">
        <v>119</v>
      </c>
      <c r="C14" s="374">
        <v>0</v>
      </c>
      <c r="D14" s="374">
        <f>MIN(C24,E24)</f>
        <v>0</v>
      </c>
      <c r="E14" s="380"/>
      <c r="F14" s="176"/>
      <c r="G14" s="176"/>
    </row>
    <row r="15" spans="1:7" ht="24" customHeight="1" x14ac:dyDescent="0.2">
      <c r="A15" s="174" t="s">
        <v>116</v>
      </c>
      <c r="B15" s="479" t="s">
        <v>120</v>
      </c>
      <c r="C15" s="477">
        <f>C14*C13</f>
        <v>0</v>
      </c>
      <c r="D15" s="477">
        <f>D14*D13</f>
        <v>0</v>
      </c>
      <c r="E15" s="380"/>
      <c r="F15" s="176"/>
      <c r="G15" s="176"/>
    </row>
    <row r="16" spans="1:7" ht="33.75" customHeight="1" x14ac:dyDescent="0.2">
      <c r="A16" s="177" t="str">
        <f>+A14</f>
        <v>Multiplied by:</v>
      </c>
      <c r="B16" s="480" t="s">
        <v>230</v>
      </c>
      <c r="C16" s="372"/>
      <c r="D16" s="373"/>
      <c r="E16" s="381"/>
      <c r="F16" s="176"/>
      <c r="G16" s="176"/>
    </row>
    <row r="17" spans="1:7" ht="24" customHeight="1" x14ac:dyDescent="0.2">
      <c r="A17" s="180" t="s">
        <v>116</v>
      </c>
      <c r="B17" s="483" t="s">
        <v>447</v>
      </c>
      <c r="C17" s="476">
        <f>C16*C15</f>
        <v>0</v>
      </c>
      <c r="D17" s="476">
        <f>D16*D15</f>
        <v>0</v>
      </c>
      <c r="E17" s="383"/>
      <c r="F17" s="176"/>
      <c r="G17" s="176"/>
    </row>
    <row r="18" spans="1:7" ht="24" customHeight="1" x14ac:dyDescent="0.2">
      <c r="A18" s="472"/>
      <c r="B18" s="484" t="s">
        <v>121</v>
      </c>
      <c r="C18" s="475"/>
      <c r="D18" s="475"/>
      <c r="E18" s="473"/>
      <c r="F18" s="176"/>
      <c r="G18" s="176"/>
    </row>
    <row r="19" spans="1:7" ht="15" x14ac:dyDescent="0.2">
      <c r="A19" s="176"/>
      <c r="B19" s="181"/>
      <c r="C19" s="176"/>
      <c r="D19" s="176"/>
      <c r="E19" s="176"/>
      <c r="F19" s="182"/>
      <c r="G19" s="176"/>
    </row>
    <row r="20" spans="1:7" ht="24" customHeight="1" x14ac:dyDescent="0.2">
      <c r="A20" s="474" t="s">
        <v>122</v>
      </c>
      <c r="B20" s="183"/>
      <c r="C20" s="184"/>
      <c r="D20" s="184"/>
      <c r="E20" s="185"/>
      <c r="F20" s="186"/>
      <c r="G20" s="176"/>
    </row>
    <row r="21" spans="1:7" ht="24" customHeight="1" x14ac:dyDescent="0.25">
      <c r="A21" s="187"/>
      <c r="B21" s="188" t="s">
        <v>123</v>
      </c>
      <c r="C21" s="189"/>
      <c r="D21" s="188" t="s">
        <v>124</v>
      </c>
      <c r="E21" s="189"/>
      <c r="F21" s="190"/>
      <c r="G21" s="176"/>
    </row>
    <row r="22" spans="1:7" ht="24" customHeight="1" x14ac:dyDescent="0.2">
      <c r="A22" s="187"/>
      <c r="B22" s="190" t="s">
        <v>125</v>
      </c>
      <c r="C22" s="370"/>
      <c r="D22" s="29" t="s">
        <v>126</v>
      </c>
      <c r="E22" s="370"/>
      <c r="F22" s="190"/>
      <c r="G22" s="176"/>
    </row>
    <row r="23" spans="1:7" ht="24" customHeight="1" thickBot="1" x14ac:dyDescent="0.25">
      <c r="A23" s="187"/>
      <c r="B23" s="190" t="s">
        <v>127</v>
      </c>
      <c r="C23" s="371"/>
      <c r="D23" s="29" t="s">
        <v>128</v>
      </c>
      <c r="E23" s="370"/>
      <c r="F23" s="190"/>
      <c r="G23" s="176"/>
    </row>
    <row r="24" spans="1:7" ht="24" customHeight="1" thickBot="1" x14ac:dyDescent="0.25">
      <c r="A24" s="187"/>
      <c r="B24" s="190" t="s">
        <v>129</v>
      </c>
      <c r="C24" s="368" t="str">
        <f>IF($C$22=0,"",C23/C22)</f>
        <v/>
      </c>
      <c r="D24" s="29" t="s">
        <v>129</v>
      </c>
      <c r="E24" s="369" t="str">
        <f>IF($E$22=0,"",E23/E22)</f>
        <v/>
      </c>
      <c r="F24" s="190"/>
      <c r="G24" s="176"/>
    </row>
    <row r="25" spans="1:7" ht="15" x14ac:dyDescent="0.2">
      <c r="A25" s="191"/>
      <c r="B25" s="192"/>
      <c r="C25" s="192"/>
      <c r="D25" s="192"/>
      <c r="E25" s="193"/>
      <c r="F25" s="190"/>
      <c r="G25" s="176"/>
    </row>
    <row r="26" spans="1:7" ht="15" x14ac:dyDescent="0.2">
      <c r="A26" s="176"/>
      <c r="B26" s="176"/>
      <c r="C26" s="176"/>
      <c r="D26" s="176"/>
      <c r="E26" s="176"/>
      <c r="F26" s="176"/>
      <c r="G26" s="176"/>
    </row>
    <row r="27" spans="1:7" ht="15" x14ac:dyDescent="0.2">
      <c r="A27" s="176"/>
      <c r="B27" s="176"/>
      <c r="C27" s="176"/>
      <c r="D27" s="176"/>
      <c r="E27" s="176"/>
      <c r="F27" s="176"/>
      <c r="G27" s="176"/>
    </row>
    <row r="28" spans="1:7" ht="15" x14ac:dyDescent="0.2">
      <c r="A28" s="176"/>
      <c r="B28" s="176"/>
      <c r="C28" s="176"/>
      <c r="D28" s="176"/>
      <c r="E28" s="176"/>
      <c r="F28" s="176"/>
      <c r="G28" s="176"/>
    </row>
    <row r="29" spans="1:7" ht="21" customHeight="1" x14ac:dyDescent="0.2">
      <c r="A29" s="176" t="s">
        <v>284</v>
      </c>
      <c r="B29" s="176"/>
      <c r="C29" s="176"/>
      <c r="D29" s="176"/>
      <c r="E29" s="176"/>
      <c r="F29" s="176"/>
      <c r="G29" s="176"/>
    </row>
    <row r="30" spans="1:7" ht="15" x14ac:dyDescent="0.2">
      <c r="A30" s="176"/>
      <c r="B30" s="176"/>
      <c r="C30" s="176"/>
      <c r="D30" s="176"/>
      <c r="E30" s="176"/>
      <c r="F30" s="176"/>
      <c r="G30" s="176"/>
    </row>
    <row r="31" spans="1:7" ht="15" x14ac:dyDescent="0.2">
      <c r="A31" s="176"/>
      <c r="B31" s="176"/>
      <c r="C31" s="176"/>
      <c r="D31" s="176"/>
      <c r="E31" s="176"/>
      <c r="F31" s="176"/>
      <c r="G31" s="176"/>
    </row>
  </sheetData>
  <sheetProtection password="CC02" sheet="1" objects="1" scenarios="1" selectLockedCells="1"/>
  <phoneticPr fontId="0" type="noConversion"/>
  <printOptions horizontalCentered="1" verticalCentered="1"/>
  <pageMargins left="0" right="0" top="0" bottom="0" header="0" footer="0"/>
  <pageSetup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Introduction</vt:lpstr>
      <vt:lpstr>Dev Cost Budget %(A)</vt:lpstr>
      <vt:lpstr>Sources of Funds (A-1)</vt:lpstr>
      <vt:lpstr>Rent Summary %(B)</vt:lpstr>
      <vt:lpstr>OP Exp %(C)</vt:lpstr>
      <vt:lpstr>CF Projection (C-1)</vt:lpstr>
      <vt:lpstr>Cost Breakdown %(D)</vt:lpstr>
      <vt:lpstr>Project Schedule(E)</vt:lpstr>
      <vt:lpstr>LIHTC Estimate (F)</vt:lpstr>
      <vt:lpstr>Set-Aside(G)</vt:lpstr>
      <vt:lpstr>Sched (H) </vt:lpstr>
      <vt:lpstr>Sched (I)</vt:lpstr>
      <vt:lpstr>'Dev Cost Budget %(A)'!ALL</vt:lpstr>
      <vt:lpstr>EQUIP</vt:lpstr>
      <vt:lpstr>OPS</vt:lpstr>
      <vt:lpstr>'Cost Breakdown %(D)'!Print_Area</vt:lpstr>
      <vt:lpstr>'Dev Cost Budget %(A)'!Print_Area</vt:lpstr>
      <vt:lpstr>'OP Exp %(C)'!Print_Area</vt:lpstr>
      <vt:lpstr>'Rent Summary %(B)'!Print_Area</vt:lpstr>
      <vt:lpstr>'Sched (H) '!Print_Area</vt:lpstr>
      <vt:lpstr>'Sched (I)'!Print_Area</vt:lpstr>
      <vt:lpstr>Print_Area</vt:lpstr>
      <vt:lpstr>'OP Exp %(C)'!Print_Area_MI</vt:lpstr>
      <vt:lpstr>'Rent Summary %(B)'!Print_Area_MI</vt:lpstr>
      <vt:lpstr>PRINT_AREA_MI</vt:lpstr>
      <vt:lpstr>'Dev Cost Budget %(A)'!Print_Titles</vt:lpstr>
      <vt:lpstr>RENTS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Kathryn Turner</cp:lastModifiedBy>
  <cp:lastPrinted>2019-01-02T03:29:09Z</cp:lastPrinted>
  <dcterms:created xsi:type="dcterms:W3CDTF">1997-12-03T18:36:24Z</dcterms:created>
  <dcterms:modified xsi:type="dcterms:W3CDTF">2019-01-18T20:54:12Z</dcterms:modified>
</cp:coreProperties>
</file>